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95" windowHeight="11775" tabRatio="313"/>
  </bookViews>
  <sheets>
    <sheet name="اعضاء الجمعية العمومية 2021" sheetId="5" r:id="rId1"/>
    <sheet name="ورقة1" sheetId="6" r:id="rId2"/>
  </sheets>
  <calcPr calcId="145621"/>
</workbook>
</file>

<file path=xl/calcChain.xml><?xml version="1.0" encoding="utf-8"?>
<calcChain xmlns="http://schemas.openxmlformats.org/spreadsheetml/2006/main">
  <c r="R73" i="5" l="1"/>
  <c r="S73" i="5" s="1"/>
  <c r="R35" i="5"/>
  <c r="S35" i="5" s="1"/>
  <c r="R100" i="5" l="1"/>
  <c r="R4" i="5"/>
  <c r="S4" i="5" s="1"/>
  <c r="R5" i="5"/>
  <c r="S5" i="5" s="1"/>
  <c r="R6" i="5"/>
  <c r="R9" i="5"/>
  <c r="S9" i="5" s="1"/>
  <c r="R10" i="5"/>
  <c r="S10" i="5" s="1"/>
  <c r="R11" i="5"/>
  <c r="R12" i="5"/>
  <c r="S12" i="5" s="1"/>
  <c r="R13" i="5"/>
  <c r="S13" i="5" s="1"/>
  <c r="R15" i="5"/>
  <c r="S15" i="5" s="1"/>
  <c r="R16" i="5"/>
  <c r="S16" i="5" s="1"/>
  <c r="R17" i="5"/>
  <c r="S17" i="5" s="1"/>
  <c r="R18" i="5"/>
  <c r="S18" i="5" s="1"/>
  <c r="R19" i="5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R29" i="5"/>
  <c r="R30" i="5"/>
  <c r="R31" i="5"/>
  <c r="S31" i="5" s="1"/>
  <c r="R32" i="5"/>
  <c r="S32" i="5" s="1"/>
  <c r="R33" i="5"/>
  <c r="S33" i="5" s="1"/>
  <c r="R34" i="5"/>
  <c r="S34" i="5" s="1"/>
  <c r="R36" i="5"/>
  <c r="S36" i="5" s="1"/>
  <c r="R37" i="5"/>
  <c r="S37" i="5" s="1"/>
  <c r="R38" i="5"/>
  <c r="S38" i="5" s="1"/>
  <c r="R39" i="5"/>
  <c r="R40" i="5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R48" i="5"/>
  <c r="R49" i="5"/>
  <c r="S49" i="5" s="1"/>
  <c r="R50" i="5"/>
  <c r="S50" i="5" s="1"/>
  <c r="R52" i="5"/>
  <c r="S52" i="5" s="1"/>
  <c r="R53" i="5"/>
  <c r="S53" i="5" s="1"/>
  <c r="R54" i="5"/>
  <c r="S54" i="5" s="1"/>
  <c r="R55" i="5"/>
  <c r="S55" i="5" s="1"/>
  <c r="R56" i="5"/>
  <c r="R60" i="5"/>
  <c r="S60" i="5" s="1"/>
  <c r="R61" i="5"/>
  <c r="S61" i="5" s="1"/>
  <c r="R62" i="5"/>
  <c r="S62" i="5" s="1"/>
  <c r="R64" i="5"/>
  <c r="S64" i="5" s="1"/>
  <c r="R65" i="5"/>
  <c r="S65" i="5" s="1"/>
  <c r="R66" i="5"/>
  <c r="S66" i="5" s="1"/>
  <c r="R67" i="5"/>
  <c r="R68" i="5"/>
  <c r="R69" i="5"/>
  <c r="R70" i="5"/>
  <c r="S70" i="5" s="1"/>
  <c r="R8" i="5"/>
  <c r="S8" i="5" s="1"/>
  <c r="R14" i="5"/>
  <c r="S14" i="5" s="1"/>
  <c r="R7" i="5"/>
  <c r="S7" i="5" s="1"/>
  <c r="R76" i="5"/>
  <c r="S76" i="5" s="1"/>
  <c r="R77" i="5"/>
  <c r="S77" i="5" s="1"/>
  <c r="R78" i="5"/>
  <c r="S78" i="5" s="1"/>
  <c r="R71" i="5"/>
  <c r="S71" i="5" s="1"/>
  <c r="R79" i="5"/>
  <c r="S79" i="5" s="1"/>
  <c r="R80" i="5"/>
  <c r="S80" i="5" s="1"/>
  <c r="R81" i="5"/>
  <c r="S81" i="5" s="1"/>
  <c r="R82" i="5"/>
  <c r="R72" i="5"/>
  <c r="S72" i="5" s="1"/>
  <c r="R83" i="5"/>
  <c r="S83" i="5" s="1"/>
  <c r="R84" i="5"/>
  <c r="R85" i="5"/>
  <c r="S85" i="5" s="1"/>
  <c r="R86" i="5"/>
  <c r="R87" i="5"/>
  <c r="R88" i="5"/>
  <c r="R89" i="5"/>
  <c r="R90" i="5"/>
  <c r="S90" i="5" s="1"/>
  <c r="R63" i="5"/>
  <c r="R91" i="5"/>
  <c r="R92" i="5"/>
  <c r="R93" i="5"/>
  <c r="R94" i="5"/>
  <c r="R95" i="5"/>
  <c r="R96" i="5"/>
  <c r="R97" i="5"/>
  <c r="R98" i="5"/>
  <c r="R99" i="5"/>
  <c r="R74" i="5"/>
  <c r="R57" i="5"/>
  <c r="R58" i="5"/>
  <c r="R51" i="5"/>
  <c r="R59" i="5"/>
  <c r="R101" i="5"/>
  <c r="R102" i="5"/>
  <c r="R103" i="5"/>
  <c r="R104" i="5"/>
  <c r="R105" i="5"/>
  <c r="R75" i="5"/>
  <c r="R106" i="5"/>
  <c r="S106" i="5" s="1"/>
  <c r="R107" i="5"/>
  <c r="S107" i="5" s="1"/>
  <c r="R3" i="5"/>
  <c r="S3" i="5" s="1"/>
  <c r="S56" i="5" l="1"/>
  <c r="S6" i="5" l="1"/>
  <c r="M110" i="5" s="1"/>
  <c r="L109" i="5" s="1"/>
  <c r="S11" i="5"/>
  <c r="S69" i="5"/>
  <c r="S68" i="5"/>
  <c r="S19" i="5"/>
  <c r="S47" i="5"/>
  <c r="S28" i="5"/>
  <c r="S29" i="5"/>
  <c r="S30" i="5"/>
  <c r="S40" i="5"/>
  <c r="S82" i="5"/>
  <c r="S48" i="5"/>
  <c r="S84" i="5"/>
  <c r="S86" i="5"/>
  <c r="S87" i="5"/>
  <c r="S88" i="5"/>
  <c r="S39" i="5"/>
  <c r="S89" i="5"/>
  <c r="S67" i="5"/>
  <c r="S63" i="5"/>
  <c r="S91" i="5"/>
  <c r="S92" i="5"/>
  <c r="S93" i="5"/>
  <c r="S94" i="5"/>
  <c r="S95" i="5"/>
  <c r="S96" i="5"/>
  <c r="S97" i="5"/>
  <c r="S98" i="5"/>
  <c r="S99" i="5"/>
  <c r="S74" i="5"/>
  <c r="S57" i="5"/>
  <c r="S58" i="5"/>
  <c r="S51" i="5"/>
  <c r="S59" i="5"/>
  <c r="S100" i="5"/>
  <c r="S101" i="5"/>
  <c r="S102" i="5"/>
  <c r="S103" i="5"/>
  <c r="S104" i="5"/>
  <c r="S105" i="5"/>
  <c r="S75" i="5"/>
  <c r="J110" i="5" l="1"/>
  <c r="I109" i="5" s="1"/>
  <c r="B110" i="5" l="1"/>
  <c r="C109" i="5" s="1"/>
</calcChain>
</file>

<file path=xl/sharedStrings.xml><?xml version="1.0" encoding="utf-8"?>
<sst xmlns="http://schemas.openxmlformats.org/spreadsheetml/2006/main" count="522" uniqueCount="309">
  <si>
    <t>م</t>
  </si>
  <si>
    <t>اسم العضو</t>
  </si>
  <si>
    <t>الايصال</t>
  </si>
  <si>
    <t>التاريخ</t>
  </si>
  <si>
    <t>عبد الرحمن حمد عبد الله الدبل</t>
  </si>
  <si>
    <t>بسام خالد خليفة الفرحان</t>
  </si>
  <si>
    <t>عبد العزيز خالد خليفة الفرحان</t>
  </si>
  <si>
    <t>خالد أحمد محمد السعيد</t>
  </si>
  <si>
    <t>أحمد خالد أحمد السعيد</t>
  </si>
  <si>
    <t>عبد الله سلمان عبد الله الفرحان</t>
  </si>
  <si>
    <t>صالح محمد بونيان</t>
  </si>
  <si>
    <t>مهنا سعد المهنا</t>
  </si>
  <si>
    <t>حسن علي حسن الخليفة</t>
  </si>
  <si>
    <t>يوسف سلمان العبد المحسن</t>
  </si>
  <si>
    <t>سامي عبد الله عقيل العقيل</t>
  </si>
  <si>
    <t>عبد الرحمن جبر عبد الرحمن الجبر</t>
  </si>
  <si>
    <t>1439/9/20</t>
  </si>
  <si>
    <t>1438/9/14</t>
  </si>
  <si>
    <t>1439/6/9</t>
  </si>
  <si>
    <t>1439/6/16</t>
  </si>
  <si>
    <t>1439/6/22</t>
  </si>
  <si>
    <t>1442/8/19</t>
  </si>
  <si>
    <t>1442/7/17</t>
  </si>
  <si>
    <t>1442/8/24</t>
  </si>
  <si>
    <t>عبدالله صالح عبدالله بونيان</t>
  </si>
  <si>
    <t>1442/8/25</t>
  </si>
  <si>
    <t>1442/8/29</t>
  </si>
  <si>
    <t>محمد سعد محمد المسفر</t>
  </si>
  <si>
    <t>1442/8/30</t>
  </si>
  <si>
    <t>1442/9/3</t>
  </si>
  <si>
    <t>1442/9/17</t>
  </si>
  <si>
    <t>1442/9/18</t>
  </si>
  <si>
    <t>محمد عبدالله عبدالله العياضي</t>
  </si>
  <si>
    <t>1442/9/21</t>
  </si>
  <si>
    <t>1442/9/22</t>
  </si>
  <si>
    <t>1442/9/25</t>
  </si>
  <si>
    <t>1442/9/28</t>
  </si>
  <si>
    <t>1442/9/29</t>
  </si>
  <si>
    <t>أحمد حمد أحمد الجبر</t>
  </si>
  <si>
    <t>عيسى سلمان عيسى الخضير</t>
  </si>
  <si>
    <t>احمد علي حسين المزيعل</t>
  </si>
  <si>
    <t>1442/10/12</t>
  </si>
  <si>
    <t>1442/10/13</t>
  </si>
  <si>
    <t>خليفه خالد خليفة الفرحان</t>
  </si>
  <si>
    <t>عيسى خليفة عيسى السالم</t>
  </si>
  <si>
    <t>1442/11/3</t>
  </si>
  <si>
    <t>1443/3/11</t>
  </si>
  <si>
    <t>1443/3/12</t>
  </si>
  <si>
    <t>1443/3/14</t>
  </si>
  <si>
    <t>مشعل منصور ناصر الدرويش</t>
  </si>
  <si>
    <t>1443/3/18</t>
  </si>
  <si>
    <t>1443/3/19</t>
  </si>
  <si>
    <t>سلمان عيسى الخضير</t>
  </si>
  <si>
    <t>عبدالله سلمان عيسى الخضير</t>
  </si>
  <si>
    <t>1443/4/9</t>
  </si>
  <si>
    <t>1443/4/23</t>
  </si>
  <si>
    <t>1443/5/17</t>
  </si>
  <si>
    <t>1442/3/18</t>
  </si>
  <si>
    <t>1442/5/19</t>
  </si>
  <si>
    <t>1442/6/25</t>
  </si>
  <si>
    <t>1442/6/29</t>
  </si>
  <si>
    <t>1442/7/19</t>
  </si>
  <si>
    <t>عبدالعزيز إبراهيم علي السالم</t>
  </si>
  <si>
    <t>عيد إبراهيم علي السالم</t>
  </si>
  <si>
    <t>سعد محمد مبارك البوعلي</t>
  </si>
  <si>
    <t>1443/1/23</t>
  </si>
  <si>
    <t>1443/1/17</t>
  </si>
  <si>
    <t>1442/9/9</t>
  </si>
  <si>
    <t>المبلغ</t>
  </si>
  <si>
    <t>رقم الهوية</t>
  </si>
  <si>
    <t>رقم الجوال</t>
  </si>
  <si>
    <t>حمد سعد عبدالرحمن الدريبي</t>
  </si>
  <si>
    <t>عيسى علي حسين المزيعل</t>
  </si>
  <si>
    <t>أحمد أحمد علي المسلم</t>
  </si>
  <si>
    <t>سعد عبد الله راشد الجبر</t>
  </si>
  <si>
    <t>عبد الله مبارك عبدالرحمن البوعلي</t>
  </si>
  <si>
    <t>عبد الله خالد صالح المرسل</t>
  </si>
  <si>
    <t>سامي سعد محمد المسفر</t>
  </si>
  <si>
    <t>سعد محمد عيسى المسفر</t>
  </si>
  <si>
    <t>يوسف صالح خليفه بونيان</t>
  </si>
  <si>
    <t>عبد الرحمن محمد سعد الداحوس</t>
  </si>
  <si>
    <t>عبد العزيز راشد عبدالله الجبر</t>
  </si>
  <si>
    <t>سامي صالح خليفه بونيان</t>
  </si>
  <si>
    <t>عبد اللطيف محمد عبدالله الحويجي</t>
  </si>
  <si>
    <t>بندر عبد الرحمن ناصر الدرويش</t>
  </si>
  <si>
    <t>أحمد صالح خليفه بونيان</t>
  </si>
  <si>
    <t>محمد عبد الله محمد بوبشيت</t>
  </si>
  <si>
    <t>سلمان عبد الله أحمد الفرحان</t>
  </si>
  <si>
    <t>عبدالعزيز أحمد بونيان</t>
  </si>
  <si>
    <t>يوسف ناصر حمد السيف</t>
  </si>
  <si>
    <t>دعيج خليفة راشد المبارك</t>
  </si>
  <si>
    <t>عبدالرحمن عبدالله عبدالله العياضي</t>
  </si>
  <si>
    <t>ناصر خالد أحمد السعيد</t>
  </si>
  <si>
    <t>حمد أحمد حمد الجبر</t>
  </si>
  <si>
    <t>خالد خليفة فهد الفرحان</t>
  </si>
  <si>
    <t>محمد إبراهيم أحمد اليوسف</t>
  </si>
  <si>
    <t>سامي إبراهيم أحمد اليوسف</t>
  </si>
  <si>
    <t>خليل إبراهيم أحمد اليوسف</t>
  </si>
  <si>
    <t>فيصل علي عبدالله الهزاع</t>
  </si>
  <si>
    <t>ماجد عبد الرحمن عبدالله العياضي</t>
  </si>
  <si>
    <t>محمد راشد فهد العبد اللطيف</t>
  </si>
  <si>
    <t>نايف حمود أحمد الحمود</t>
  </si>
  <si>
    <t>مبارك صالح مبارك المعيدي</t>
  </si>
  <si>
    <t>خالد محمد صالح الجبر</t>
  </si>
  <si>
    <t>عبد الرحمن ناصر حمد الدرويش</t>
  </si>
  <si>
    <t>إبراهيم علي أحمد السالم</t>
  </si>
  <si>
    <t>عبد الرحمن خليفة فهد الفرحان</t>
  </si>
  <si>
    <t>محمد إبراهيم علي السالم</t>
  </si>
  <si>
    <t>علي إبراهيم علي السالم</t>
  </si>
  <si>
    <t>فرحان صالح جبر الجبر</t>
  </si>
  <si>
    <t>خالد عبد الله راشد الجبر</t>
  </si>
  <si>
    <t>تركي أحمد أحمد العبيد</t>
  </si>
  <si>
    <t>محمد سالم عبدالله السالم</t>
  </si>
  <si>
    <t>وليد عبد الله عيسى السالم</t>
  </si>
  <si>
    <t>توفيق مبارك حمد العقيل</t>
  </si>
  <si>
    <t>عبد الرحمن مبارك عبدالرحمن البوعلي</t>
  </si>
  <si>
    <t>سلطان مبارك عبدالرحمن البوعلي</t>
  </si>
  <si>
    <t>فهد عبد الله راشد الجبر</t>
  </si>
  <si>
    <t>يوسف عبد الله راشد الجبر</t>
  </si>
  <si>
    <t>مبارك أحمد عبدالله الدبل</t>
  </si>
  <si>
    <t>محمد أحمد حمد الجبر</t>
  </si>
  <si>
    <t>إبراهيم سعد عبدالرحمن الدريبي</t>
  </si>
  <si>
    <t>عبد الله سعد عبدالله الجبر</t>
  </si>
  <si>
    <t>طارق عبد الله راشد الجبر</t>
  </si>
  <si>
    <t>فيصل بدر عبدالله الجبر</t>
  </si>
  <si>
    <t>خالد أحمد حمد العقيل</t>
  </si>
  <si>
    <t>خالد عبد الرحمن راشد الجبر</t>
  </si>
  <si>
    <t>جبر عبد الرحمن راشد الجبر</t>
  </si>
  <si>
    <t>يوسف إبراهيم عبداللطيف بوظهر</t>
  </si>
  <si>
    <t>خالد علي حسين المهناء</t>
  </si>
  <si>
    <t>حمد راشد حسن العمر</t>
  </si>
  <si>
    <t>دعيج خليفة محمد السعيد</t>
  </si>
  <si>
    <t>مبارك محمد عبدالرحمن البوعلي</t>
  </si>
  <si>
    <t>عبد الله إبراهيم أحمد اليوسف</t>
  </si>
  <si>
    <t>هاني عيد محمد الصقر</t>
  </si>
  <si>
    <t>حواله</t>
  </si>
  <si>
    <t>1443/6/24</t>
  </si>
  <si>
    <t>1443/6/22</t>
  </si>
  <si>
    <t>1443/6/29</t>
  </si>
  <si>
    <t>تاريخ العضوية</t>
  </si>
  <si>
    <t>محمد عيسى راشد المبارك</t>
  </si>
  <si>
    <t>1425/3/12</t>
  </si>
  <si>
    <t>1428/2/25</t>
  </si>
  <si>
    <t>1407/8/11</t>
  </si>
  <si>
    <t>1410/4/6</t>
  </si>
  <si>
    <t>1405/5/7</t>
  </si>
  <si>
    <t>1405/6/15</t>
  </si>
  <si>
    <t>1425/7/20</t>
  </si>
  <si>
    <t>1425/9/27</t>
  </si>
  <si>
    <t>1429/3/23</t>
  </si>
  <si>
    <t>1424/7/15</t>
  </si>
  <si>
    <t>1427/10/18</t>
  </si>
  <si>
    <t>1405/1/13</t>
  </si>
  <si>
    <t>1409/4/19</t>
  </si>
  <si>
    <t>1437/9/20</t>
  </si>
  <si>
    <t>1411/8/5</t>
  </si>
  <si>
    <t>1410/4/24</t>
  </si>
  <si>
    <t>1401/1/5</t>
  </si>
  <si>
    <t>1412/5/10</t>
  </si>
  <si>
    <t>1435/6/19</t>
  </si>
  <si>
    <t>1421/4/23</t>
  </si>
  <si>
    <t>1427/9/14</t>
  </si>
  <si>
    <t>1427/6/25</t>
  </si>
  <si>
    <t>1428/9/27</t>
  </si>
  <si>
    <t>1416/7/18</t>
  </si>
  <si>
    <t>1413/4/6</t>
  </si>
  <si>
    <t>1439/9/31</t>
  </si>
  <si>
    <t>1411/1/17</t>
  </si>
  <si>
    <t>1441/4/4</t>
  </si>
  <si>
    <t>1421/3/15</t>
  </si>
  <si>
    <t>1441/8/22</t>
  </si>
  <si>
    <t>1418/2/18</t>
  </si>
  <si>
    <t>1429/2/22</t>
  </si>
  <si>
    <t>1441/1/9</t>
  </si>
  <si>
    <t>1438/9/27</t>
  </si>
  <si>
    <t>1425/5/5</t>
  </si>
  <si>
    <t>1421/6/4</t>
  </si>
  <si>
    <t>1419/2/21</t>
  </si>
  <si>
    <t>1402/1/5</t>
  </si>
  <si>
    <t>1436/9/25</t>
  </si>
  <si>
    <t>1441/3/6</t>
  </si>
  <si>
    <t>1402/2/19</t>
  </si>
  <si>
    <t>1424/3/4</t>
  </si>
  <si>
    <t>1440/9/17</t>
  </si>
  <si>
    <t>1429/5/20</t>
  </si>
  <si>
    <t>1420/4/1</t>
  </si>
  <si>
    <t>1425/6/28</t>
  </si>
  <si>
    <t>1428/7/2</t>
  </si>
  <si>
    <t>1440/5/23</t>
  </si>
  <si>
    <t>1420/2/13</t>
  </si>
  <si>
    <t>1437/9/12</t>
  </si>
  <si>
    <t>1437/9/11</t>
  </si>
  <si>
    <t>1424/6/29</t>
  </si>
  <si>
    <t>1426/8/2</t>
  </si>
  <si>
    <t>1440/10/29</t>
  </si>
  <si>
    <t>1441/3/30</t>
  </si>
  <si>
    <t>حمد عيسى حمد بونيان</t>
  </si>
  <si>
    <t>1443/6/9</t>
  </si>
  <si>
    <t>1443/6/12</t>
  </si>
  <si>
    <t>1440/9/25</t>
  </si>
  <si>
    <t>1441/7/17</t>
  </si>
  <si>
    <t>1440/9/26</t>
  </si>
  <si>
    <t>1441/3/27</t>
  </si>
  <si>
    <t>1440/9/16</t>
  </si>
  <si>
    <t>1440/9/24</t>
  </si>
  <si>
    <t>1441/3/29</t>
  </si>
  <si>
    <t>1440/9/27</t>
  </si>
  <si>
    <t>1442/6/19</t>
  </si>
  <si>
    <t>1440/12/26</t>
  </si>
  <si>
    <t>1440/10/9</t>
  </si>
  <si>
    <t>1441/6/25</t>
  </si>
  <si>
    <t>1441/2/1</t>
  </si>
  <si>
    <t>1440/9/21</t>
  </si>
  <si>
    <t>1441/2/28</t>
  </si>
  <si>
    <t>1440/3/14</t>
  </si>
  <si>
    <t>1440/9/23</t>
  </si>
  <si>
    <t>1440/9/22</t>
  </si>
  <si>
    <t>1441/3/28</t>
  </si>
  <si>
    <t>1441/9/23</t>
  </si>
  <si>
    <t>1440/8/10</t>
  </si>
  <si>
    <t>1441/3/1</t>
  </si>
  <si>
    <t>1441/2/29</t>
  </si>
  <si>
    <t>1441/3/10</t>
  </si>
  <si>
    <t>1441/4/1</t>
  </si>
  <si>
    <t>1441/9/1</t>
  </si>
  <si>
    <t>1440/7/1</t>
  </si>
  <si>
    <t>1442/5/11</t>
  </si>
  <si>
    <t>1441/12/28</t>
  </si>
  <si>
    <t>1440/6/6</t>
  </si>
  <si>
    <t>1440/9/10</t>
  </si>
  <si>
    <t>1441/10/8</t>
  </si>
  <si>
    <t>1439/11/8</t>
  </si>
  <si>
    <t>1440/9/28</t>
  </si>
  <si>
    <t>1443/7/19</t>
  </si>
  <si>
    <t>1443/7/13</t>
  </si>
  <si>
    <t>1443/7/9</t>
  </si>
  <si>
    <t>1443/7/8</t>
  </si>
  <si>
    <t>1443/7/7</t>
  </si>
  <si>
    <t>1443/7/6</t>
  </si>
  <si>
    <t>1443/6/26</t>
  </si>
  <si>
    <t>1443/5/29</t>
  </si>
  <si>
    <t xml:space="preserve">يوسف عيد محمد الصقر </t>
  </si>
  <si>
    <t>1443/7/24</t>
  </si>
  <si>
    <t>1440/9/1</t>
  </si>
  <si>
    <t>بيانات اعضاء الجمعية العمومية</t>
  </si>
  <si>
    <t>1443/7/20</t>
  </si>
  <si>
    <t>مجموع السداد</t>
  </si>
  <si>
    <t>مستحق</t>
  </si>
  <si>
    <t>غير مستحق</t>
  </si>
  <si>
    <t>حضور الاجتماع</t>
  </si>
  <si>
    <t>نبيل عبدالله عيسى المجيرن</t>
  </si>
  <si>
    <t>1443/7/23</t>
  </si>
  <si>
    <t>1443/7/27</t>
  </si>
  <si>
    <t>1443/8/6</t>
  </si>
  <si>
    <t>1443/8/10</t>
  </si>
  <si>
    <t>1443/8/18</t>
  </si>
  <si>
    <t>1443/8/17</t>
  </si>
  <si>
    <t>1443/9/3</t>
  </si>
  <si>
    <t>1443/9/4</t>
  </si>
  <si>
    <t>1443/9/5</t>
  </si>
  <si>
    <t>1443/9/9</t>
  </si>
  <si>
    <t>1443/9/8</t>
  </si>
  <si>
    <t>1443/3/22</t>
  </si>
  <si>
    <t>1443/9/10</t>
  </si>
  <si>
    <t>1443/9/12</t>
  </si>
  <si>
    <t>1443/9/11</t>
  </si>
  <si>
    <t>1443/9/17</t>
  </si>
  <si>
    <t>1443/9/18</t>
  </si>
  <si>
    <t>1443/9/19</t>
  </si>
  <si>
    <t>1443/9/22</t>
  </si>
  <si>
    <t>خالد سعد خليفه الحسن</t>
  </si>
  <si>
    <t>1439/1/5</t>
  </si>
  <si>
    <t>1443/9/25</t>
  </si>
  <si>
    <t>1443/9/26</t>
  </si>
  <si>
    <t>1443/9/27</t>
  </si>
  <si>
    <t>وليد خالد راشد الحمود</t>
  </si>
  <si>
    <t>1443/3/26</t>
  </si>
  <si>
    <t>تحويل</t>
  </si>
  <si>
    <t>1442/4/15</t>
  </si>
  <si>
    <t>1443/9/29</t>
  </si>
  <si>
    <t>1442/4/11</t>
  </si>
  <si>
    <t>تحوبل</t>
  </si>
  <si>
    <t>1441/9/21</t>
  </si>
  <si>
    <t>1443/9/30</t>
  </si>
  <si>
    <t>1443/10/10</t>
  </si>
  <si>
    <t>1443/10/22</t>
  </si>
  <si>
    <t>1443/10/23</t>
  </si>
  <si>
    <t>1443/10/14</t>
  </si>
  <si>
    <t>وليد يوسف عبدالله المعيدي</t>
  </si>
  <si>
    <t>1426/2/23</t>
  </si>
  <si>
    <t>فوزي عبدالعزيز موسى المظفر</t>
  </si>
  <si>
    <t>عبدالعزيز فوزي عبدالعزيز  المظفر</t>
  </si>
  <si>
    <t>عزام فوزي عبدالعزيز  المظفر</t>
  </si>
  <si>
    <t>مظفر فوزي عبدالعزيز  المظفر</t>
  </si>
  <si>
    <t>1437/9/13</t>
  </si>
  <si>
    <t>1437/9/14</t>
  </si>
  <si>
    <t>عدد الاعضاء</t>
  </si>
  <si>
    <t>1443/10/25</t>
  </si>
  <si>
    <t>أحمد خليفه اليوسف</t>
  </si>
  <si>
    <t>1425/9/23</t>
  </si>
  <si>
    <t>خالد عبدالله عيسى السالم</t>
  </si>
  <si>
    <t>صلاح أحمد عبدالله العيد</t>
  </si>
  <si>
    <t>1425/4/3</t>
  </si>
  <si>
    <t>1444/3/20</t>
  </si>
  <si>
    <t>ماجد حسن أحمد المعيدي</t>
  </si>
  <si>
    <t>1439/5/4</t>
  </si>
  <si>
    <t>1444/4/08</t>
  </si>
  <si>
    <t>1444/4/20</t>
  </si>
  <si>
    <t>1444/4/26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</si>
</sst>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L-Mohanad Bold"/>
      <charset val="178"/>
    </font>
    <font>
      <b/>
      <sz val="18"/>
      <color theme="1"/>
      <name val="AL-Mohanad Bold"/>
      <charset val="178"/>
    </font>
    <font>
      <sz val="18"/>
      <color theme="1"/>
      <name val="AL-Mohanad Bold"/>
      <charset val="178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Arial"/>
      <family val="2"/>
      <scheme val="minor"/>
    </font>
    <font>
      <sz val="18"/>
      <name val="AL-Mohanad Bold"/>
      <charset val="178"/>
    </font>
    <font>
      <sz val="36"/>
      <color theme="1"/>
      <name val="AL-Mohanad Bold"/>
      <charset val="178"/>
    </font>
    <font>
      <sz val="18"/>
      <color rgb="FFFF0000"/>
      <name val="AL-Mohanad Bold"/>
      <charset val="178"/>
    </font>
    <font>
      <sz val="16"/>
      <color theme="1"/>
      <name val="AL-Mohanad Bold"/>
      <charset val="178"/>
    </font>
    <font>
      <sz val="22"/>
      <color rgb="FFFF0000"/>
      <name val="AL-Mohanad Bold"/>
      <charset val="178"/>
    </font>
    <font>
      <sz val="22"/>
      <color rgb="FFFF0000"/>
      <name val="Arial"/>
      <family val="2"/>
      <scheme val="minor"/>
    </font>
    <font>
      <b/>
      <sz val="20"/>
      <name val="AL-Mohanad Bold"/>
      <charset val="178"/>
    </font>
    <font>
      <b/>
      <sz val="22"/>
      <color theme="1"/>
      <name val="AL-Mohanad Bold"/>
      <charset val="178"/>
    </font>
    <font>
      <sz val="28"/>
      <color rgb="FFFF0000"/>
      <name val="AL-Mohanad Bold"/>
      <charset val="178"/>
    </font>
    <font>
      <b/>
      <sz val="16"/>
      <color rgb="FFFF0000"/>
      <name val="AL-Mohanad Bold"/>
      <charset val="178"/>
    </font>
    <font>
      <sz val="16"/>
      <color rgb="FFFF0000"/>
      <name val="AL-Mohanad Bold"/>
      <charset val="17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EA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0" xfId="0" applyFont="1" applyAlignment="1">
      <alignment wrapText="1" readingOrder="2"/>
    </xf>
    <xf numFmtId="0" fontId="1" fillId="0" borderId="0" xfId="0" applyFont="1" applyAlignment="1">
      <alignment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wrapText="1" readingOrder="2"/>
    </xf>
    <xf numFmtId="0" fontId="3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shrinkToFit="1" readingOrder="2"/>
    </xf>
    <xf numFmtId="0" fontId="3" fillId="4" borderId="1" xfId="0" applyFont="1" applyFill="1" applyBorder="1" applyAlignment="1">
      <alignment horizontal="center" wrapText="1" readingOrder="2"/>
    </xf>
    <xf numFmtId="0" fontId="3" fillId="5" borderId="1" xfId="0" applyFont="1" applyFill="1" applyBorder="1" applyAlignment="1">
      <alignment horizontal="center" wrapText="1" readingOrder="2"/>
    </xf>
    <xf numFmtId="0" fontId="3" fillId="6" borderId="1" xfId="0" applyFont="1" applyFill="1" applyBorder="1" applyAlignment="1">
      <alignment horizont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3" fillId="6" borderId="4" xfId="0" applyFont="1" applyFill="1" applyBorder="1" applyAlignment="1">
      <alignment horizontal="center" wrapText="1" readingOrder="2"/>
    </xf>
    <xf numFmtId="0" fontId="3" fillId="6" borderId="5" xfId="0" applyFont="1" applyFill="1" applyBorder="1" applyAlignment="1">
      <alignment horizontal="center" wrapText="1" readingOrder="2"/>
    </xf>
    <xf numFmtId="0" fontId="2" fillId="2" borderId="2" xfId="0" applyFont="1" applyFill="1" applyBorder="1" applyAlignment="1">
      <alignment horizontal="center" vertical="center" readingOrder="2"/>
    </xf>
    <xf numFmtId="0" fontId="3" fillId="4" borderId="4" xfId="0" applyFont="1" applyFill="1" applyBorder="1" applyAlignment="1">
      <alignment horizontal="center" wrapText="1" readingOrder="2"/>
    </xf>
    <xf numFmtId="0" fontId="3" fillId="4" borderId="5" xfId="0" applyFont="1" applyFill="1" applyBorder="1" applyAlignment="1">
      <alignment horizont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3" fillId="5" borderId="4" xfId="0" applyFont="1" applyFill="1" applyBorder="1" applyAlignment="1">
      <alignment horizontal="center" wrapText="1" readingOrder="2"/>
    </xf>
    <xf numFmtId="0" fontId="3" fillId="5" borderId="5" xfId="0" applyFont="1" applyFill="1" applyBorder="1" applyAlignment="1">
      <alignment horizontal="center" wrapText="1" readingOrder="2"/>
    </xf>
    <xf numFmtId="0" fontId="3" fillId="7" borderId="4" xfId="0" applyFont="1" applyFill="1" applyBorder="1" applyAlignment="1">
      <alignment horizontal="center" wrapText="1" readingOrder="2"/>
    </xf>
    <xf numFmtId="0" fontId="3" fillId="7" borderId="1" xfId="0" applyFont="1" applyFill="1" applyBorder="1" applyAlignment="1">
      <alignment horizontal="center" wrapText="1" readingOrder="2"/>
    </xf>
    <xf numFmtId="0" fontId="3" fillId="7" borderId="5" xfId="0" applyFont="1" applyFill="1" applyBorder="1" applyAlignment="1">
      <alignment horizontal="center" wrapText="1" readingOrder="2"/>
    </xf>
    <xf numFmtId="0" fontId="3" fillId="7" borderId="4" xfId="0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wrapText="1" readingOrder="2"/>
    </xf>
    <xf numFmtId="0" fontId="3" fillId="3" borderId="1" xfId="0" applyFont="1" applyFill="1" applyBorder="1" applyAlignment="1">
      <alignment horizontal="right" readingOrder="2"/>
    </xf>
    <xf numFmtId="0" fontId="2" fillId="2" borderId="12" xfId="0" applyFont="1" applyFill="1" applyBorder="1" applyAlignment="1">
      <alignment horizontal="center" vertical="center" shrinkToFit="1" readingOrder="2"/>
    </xf>
    <xf numFmtId="0" fontId="3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wrapText="1" readingOrder="2"/>
    </xf>
    <xf numFmtId="0" fontId="10" fillId="0" borderId="0" xfId="0" applyFont="1" applyAlignment="1">
      <alignment readingOrder="2"/>
    </xf>
    <xf numFmtId="0" fontId="3" fillId="0" borderId="0" xfId="0" applyFont="1" applyBorder="1" applyAlignment="1">
      <alignment horizontal="right" readingOrder="2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readingOrder="2"/>
    </xf>
    <xf numFmtId="0" fontId="3" fillId="0" borderId="0" xfId="0" applyFont="1" applyFill="1" applyBorder="1" applyAlignment="1">
      <alignment horizontal="center" wrapText="1" readingOrder="2"/>
    </xf>
    <xf numFmtId="0" fontId="9" fillId="0" borderId="0" xfId="0" applyFont="1" applyFill="1" applyBorder="1" applyAlignment="1">
      <alignment horizontal="center" wrapText="1" readingOrder="2"/>
    </xf>
    <xf numFmtId="0" fontId="3" fillId="7" borderId="16" xfId="0" applyFont="1" applyFill="1" applyBorder="1" applyAlignment="1">
      <alignment horizontal="center" wrapText="1" readingOrder="2"/>
    </xf>
    <xf numFmtId="0" fontId="3" fillId="7" borderId="17" xfId="0" applyFont="1" applyFill="1" applyBorder="1" applyAlignment="1">
      <alignment horizontal="center" wrapText="1" readingOrder="2"/>
    </xf>
    <xf numFmtId="0" fontId="3" fillId="7" borderId="18" xfId="0" applyFont="1" applyFill="1" applyBorder="1" applyAlignment="1">
      <alignment horizontal="center" wrapText="1" readingOrder="2"/>
    </xf>
    <xf numFmtId="0" fontId="3" fillId="8" borderId="4" xfId="0" applyFont="1" applyFill="1" applyBorder="1" applyAlignment="1">
      <alignment horizontal="center" wrapText="1" readingOrder="2"/>
    </xf>
    <xf numFmtId="0" fontId="3" fillId="8" borderId="1" xfId="0" applyFont="1" applyFill="1" applyBorder="1" applyAlignment="1">
      <alignment horizontal="center" wrapText="1" readingOrder="2"/>
    </xf>
    <xf numFmtId="0" fontId="3" fillId="8" borderId="5" xfId="0" applyFont="1" applyFill="1" applyBorder="1" applyAlignment="1">
      <alignment horizontal="center" wrapText="1" readingOrder="2"/>
    </xf>
    <xf numFmtId="0" fontId="7" fillId="7" borderId="5" xfId="0" applyFont="1" applyFill="1" applyBorder="1" applyAlignment="1">
      <alignment horizontal="center" wrapText="1" readingOrder="2"/>
    </xf>
    <xf numFmtId="0" fontId="12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center" wrapText="1" readingOrder="2"/>
    </xf>
    <xf numFmtId="0" fontId="11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 readingOrder="2"/>
    </xf>
    <xf numFmtId="0" fontId="10" fillId="0" borderId="21" xfId="0" applyFont="1" applyBorder="1" applyAlignment="1">
      <alignment horizontal="center" readingOrder="2"/>
    </xf>
    <xf numFmtId="0" fontId="2" fillId="0" borderId="22" xfId="0" applyFont="1" applyBorder="1" applyAlignment="1">
      <alignment horizontal="center" vertical="center" readingOrder="2"/>
    </xf>
    <xf numFmtId="0" fontId="15" fillId="0" borderId="7" xfId="0" applyFont="1" applyBorder="1" applyAlignment="1">
      <alignment horizontal="center" vertical="center" readingOrder="2"/>
    </xf>
    <xf numFmtId="0" fontId="16" fillId="0" borderId="0" xfId="0" applyFont="1" applyAlignment="1">
      <alignment vertical="center" readingOrder="2"/>
    </xf>
    <xf numFmtId="0" fontId="17" fillId="0" borderId="0" xfId="0" applyFont="1" applyAlignment="1">
      <alignment horizontal="center" vertical="center" readingOrder="2"/>
    </xf>
    <xf numFmtId="0" fontId="17" fillId="0" borderId="0" xfId="0" applyFont="1" applyAlignment="1">
      <alignment readingOrder="2"/>
    </xf>
    <xf numFmtId="0" fontId="17" fillId="0" borderId="0" xfId="0" applyFont="1" applyAlignment="1">
      <alignment wrapText="1" readingOrder="2"/>
    </xf>
    <xf numFmtId="4" fontId="3" fillId="5" borderId="1" xfId="0" applyNumberFormat="1" applyFont="1" applyFill="1" applyBorder="1" applyAlignment="1">
      <alignment horizontal="center" wrapText="1" readingOrder="2"/>
    </xf>
    <xf numFmtId="0" fontId="8" fillId="5" borderId="15" xfId="0" applyFont="1" applyFill="1" applyBorder="1" applyAlignment="1">
      <alignment horizontal="center" vertical="center" wrapText="1" readingOrder="2"/>
    </xf>
    <xf numFmtId="0" fontId="8" fillId="5" borderId="13" xfId="0" applyFont="1" applyFill="1" applyBorder="1" applyAlignment="1">
      <alignment horizontal="center" vertical="center" wrapText="1" readingOrder="2"/>
    </xf>
    <xf numFmtId="0" fontId="8" fillId="5" borderId="3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8" fillId="7" borderId="15" xfId="0" applyFont="1" applyFill="1" applyBorder="1" applyAlignment="1">
      <alignment horizontal="center" vertical="center" wrapText="1" readingOrder="2"/>
    </xf>
    <xf numFmtId="0" fontId="8" fillId="7" borderId="13" xfId="0" applyFont="1" applyFill="1" applyBorder="1" applyAlignment="1">
      <alignment horizontal="center" vertical="center" wrapText="1" readingOrder="2"/>
    </xf>
    <xf numFmtId="0" fontId="8" fillId="7" borderId="14" xfId="0" applyFont="1" applyFill="1" applyBorder="1" applyAlignment="1">
      <alignment horizontal="center" vertical="center" wrapText="1" readingOrder="2"/>
    </xf>
    <xf numFmtId="0" fontId="8" fillId="4" borderId="15" xfId="0" applyFont="1" applyFill="1" applyBorder="1" applyAlignment="1">
      <alignment horizontal="center" vertical="center" wrapText="1" readingOrder="2"/>
    </xf>
    <xf numFmtId="0" fontId="8" fillId="4" borderId="13" xfId="0" applyFont="1" applyFill="1" applyBorder="1" applyAlignment="1">
      <alignment horizontal="center" vertical="center" wrapText="1" readingOrder="2"/>
    </xf>
    <xf numFmtId="0" fontId="8" fillId="4" borderId="14" xfId="0" applyFont="1" applyFill="1" applyBorder="1" applyAlignment="1">
      <alignment horizontal="center" vertical="center" wrapText="1" readingOrder="2"/>
    </xf>
    <xf numFmtId="0" fontId="8" fillId="6" borderId="15" xfId="0" applyFont="1" applyFill="1" applyBorder="1" applyAlignment="1">
      <alignment horizontal="center" vertical="center" wrapText="1" readingOrder="2"/>
    </xf>
    <xf numFmtId="0" fontId="8" fillId="6" borderId="13" xfId="0" applyFont="1" applyFill="1" applyBorder="1" applyAlignment="1">
      <alignment horizontal="center" vertical="center" wrapText="1" readingOrder="2"/>
    </xf>
    <xf numFmtId="0" fontId="8" fillId="6" borderId="14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readingOrder="2"/>
    </xf>
    <xf numFmtId="0" fontId="4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wrapText="1" readingOrder="2"/>
    </xf>
    <xf numFmtId="0" fontId="6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2EA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rightToLeft="1" tabSelected="1" view="pageBreakPreview" zoomScale="80" zoomScaleNormal="80" zoomScaleSheetLayoutView="80" workbookViewId="0">
      <pane ySplit="1" topLeftCell="A2" activePane="bottomLeft" state="frozen"/>
      <selection activeCell="B1" sqref="B1"/>
      <selection pane="bottomLeft" activeCell="G90" sqref="G90"/>
    </sheetView>
  </sheetViews>
  <sheetFormatPr defaultRowHeight="18" x14ac:dyDescent="0.45"/>
  <cols>
    <col min="1" max="1" width="8.25" style="1" customWidth="1"/>
    <col min="2" max="2" width="39.375" style="2" customWidth="1"/>
    <col min="3" max="3" width="15.125" style="2" customWidth="1"/>
    <col min="4" max="5" width="15.5" style="2" customWidth="1"/>
    <col min="6" max="6" width="11.125" style="1" customWidth="1"/>
    <col min="7" max="7" width="15.375" style="1" customWidth="1"/>
    <col min="8" max="8" width="9" style="1"/>
    <col min="9" max="9" width="10.875" style="1" customWidth="1"/>
    <col min="10" max="10" width="15.375" style="1" customWidth="1"/>
    <col min="11" max="11" width="9" style="1"/>
    <col min="12" max="12" width="12.5" style="1" customWidth="1"/>
    <col min="13" max="13" width="14.375" style="1" customWidth="1"/>
    <col min="14" max="14" width="9.25" style="1" customWidth="1"/>
    <col min="15" max="15" width="11.625" style="1" customWidth="1"/>
    <col min="16" max="16" width="14.25" style="1" customWidth="1"/>
    <col min="17" max="17" width="9" style="1"/>
    <col min="18" max="18" width="12.75" style="1" customWidth="1"/>
    <col min="19" max="19" width="15.125" style="1" customWidth="1"/>
    <col min="20" max="16384" width="9" style="1"/>
  </cols>
  <sheetData>
    <row r="1" spans="1:19" ht="40.5" customHeight="1" thickBot="1" x14ac:dyDescent="0.5">
      <c r="A1" s="63" t="s">
        <v>244</v>
      </c>
      <c r="B1" s="64"/>
      <c r="C1" s="64"/>
      <c r="D1" s="64"/>
      <c r="E1" s="65"/>
      <c r="F1" s="66">
        <v>2019</v>
      </c>
      <c r="G1" s="67"/>
      <c r="H1" s="68"/>
      <c r="I1" s="69">
        <v>2020</v>
      </c>
      <c r="J1" s="70"/>
      <c r="K1" s="71"/>
      <c r="L1" s="72">
        <v>2021</v>
      </c>
      <c r="M1" s="73"/>
      <c r="N1" s="74"/>
      <c r="O1" s="60">
        <v>2022</v>
      </c>
      <c r="P1" s="61"/>
      <c r="Q1" s="62"/>
    </row>
    <row r="2" spans="1:19" ht="43.5" customHeight="1" x14ac:dyDescent="0.45">
      <c r="A2" s="3" t="s">
        <v>0</v>
      </c>
      <c r="B2" s="4" t="s">
        <v>1</v>
      </c>
      <c r="C2" s="4" t="s">
        <v>69</v>
      </c>
      <c r="D2" s="4" t="s">
        <v>70</v>
      </c>
      <c r="E2" s="14" t="s">
        <v>139</v>
      </c>
      <c r="F2" s="17" t="s">
        <v>2</v>
      </c>
      <c r="G2" s="18" t="s">
        <v>3</v>
      </c>
      <c r="H2" s="19" t="s">
        <v>68</v>
      </c>
      <c r="I2" s="20" t="s">
        <v>2</v>
      </c>
      <c r="J2" s="21" t="s">
        <v>3</v>
      </c>
      <c r="K2" s="22" t="s">
        <v>68</v>
      </c>
      <c r="L2" s="17" t="s">
        <v>2</v>
      </c>
      <c r="M2" s="18" t="s">
        <v>3</v>
      </c>
      <c r="N2" s="19" t="s">
        <v>68</v>
      </c>
      <c r="O2" s="17" t="s">
        <v>2</v>
      </c>
      <c r="P2" s="18" t="s">
        <v>3</v>
      </c>
      <c r="Q2" s="19" t="s">
        <v>68</v>
      </c>
      <c r="R2" s="31" t="s">
        <v>246</v>
      </c>
      <c r="S2" s="31" t="s">
        <v>249</v>
      </c>
    </row>
    <row r="3" spans="1:19" ht="28.5" customHeight="1" x14ac:dyDescent="0.7">
      <c r="A3" s="5">
        <v>1</v>
      </c>
      <c r="B3" s="6" t="s">
        <v>71</v>
      </c>
      <c r="C3" s="76">
        <v>1002018677</v>
      </c>
      <c r="D3" s="76">
        <v>505926443</v>
      </c>
      <c r="E3" s="77" t="s">
        <v>146</v>
      </c>
      <c r="F3" s="25">
        <v>1932</v>
      </c>
      <c r="G3" s="26" t="s">
        <v>199</v>
      </c>
      <c r="H3" s="27">
        <v>120</v>
      </c>
      <c r="I3" s="15">
        <v>2067</v>
      </c>
      <c r="J3" s="8" t="s">
        <v>200</v>
      </c>
      <c r="K3" s="16">
        <v>150</v>
      </c>
      <c r="L3" s="12">
        <v>8</v>
      </c>
      <c r="M3" s="10" t="s">
        <v>22</v>
      </c>
      <c r="N3" s="13">
        <v>150</v>
      </c>
      <c r="O3" s="23">
        <v>6</v>
      </c>
      <c r="P3" s="9" t="s">
        <v>240</v>
      </c>
      <c r="Q3" s="24">
        <v>150</v>
      </c>
      <c r="R3" s="29">
        <f t="shared" ref="R3:R34" si="0">H3+K3+N3+Q3</f>
        <v>570</v>
      </c>
      <c r="S3" s="32" t="str">
        <f>IF(R3&gt;=480,"مستحق","غير مستحق")</f>
        <v>مستحق</v>
      </c>
    </row>
    <row r="4" spans="1:19" ht="28.5" customHeight="1" x14ac:dyDescent="0.7">
      <c r="A4" s="5">
        <v>2</v>
      </c>
      <c r="B4" s="30" t="s">
        <v>241</v>
      </c>
      <c r="C4" s="76">
        <v>1024376095</v>
      </c>
      <c r="D4" s="76">
        <v>503905347</v>
      </c>
      <c r="E4" s="77" t="s">
        <v>242</v>
      </c>
      <c r="F4" s="44"/>
      <c r="G4" s="44"/>
      <c r="H4" s="44"/>
      <c r="I4" s="44"/>
      <c r="J4" s="44"/>
      <c r="K4" s="44"/>
      <c r="L4" s="44"/>
      <c r="M4" s="44"/>
      <c r="N4" s="44"/>
      <c r="O4" s="23">
        <v>19</v>
      </c>
      <c r="P4" s="9" t="s">
        <v>242</v>
      </c>
      <c r="Q4" s="24">
        <v>120</v>
      </c>
      <c r="R4" s="29">
        <f t="shared" si="0"/>
        <v>120</v>
      </c>
      <c r="S4" s="32" t="str">
        <f>IF(R4&gt;=120,"مستحق","غير مستحق")</f>
        <v>مستحق</v>
      </c>
    </row>
    <row r="5" spans="1:19" ht="28.5" customHeight="1" x14ac:dyDescent="0.7">
      <c r="A5" s="5">
        <v>3</v>
      </c>
      <c r="B5" s="30" t="s">
        <v>75</v>
      </c>
      <c r="C5" s="76">
        <v>1005857975</v>
      </c>
      <c r="D5" s="76">
        <v>504841202</v>
      </c>
      <c r="E5" s="77" t="s">
        <v>148</v>
      </c>
      <c r="F5" s="25">
        <v>1980</v>
      </c>
      <c r="G5" s="26" t="s">
        <v>220</v>
      </c>
      <c r="H5" s="27">
        <v>240</v>
      </c>
      <c r="I5" s="44"/>
      <c r="J5" s="44"/>
      <c r="K5" s="44"/>
      <c r="L5" s="12">
        <v>44</v>
      </c>
      <c r="M5" s="10" t="s">
        <v>23</v>
      </c>
      <c r="N5" s="13">
        <v>120</v>
      </c>
      <c r="O5" s="23">
        <v>20</v>
      </c>
      <c r="P5" s="9" t="s">
        <v>136</v>
      </c>
      <c r="Q5" s="24">
        <v>120</v>
      </c>
      <c r="R5" s="29">
        <f t="shared" si="0"/>
        <v>480</v>
      </c>
      <c r="S5" s="32" t="str">
        <f>IF(R5&gt;=480,"مستحق","غير مستحق")</f>
        <v>مستحق</v>
      </c>
    </row>
    <row r="6" spans="1:19" ht="28.5" customHeight="1" x14ac:dyDescent="0.7">
      <c r="A6" s="5">
        <v>4</v>
      </c>
      <c r="B6" s="30" t="s">
        <v>24</v>
      </c>
      <c r="C6" s="76">
        <v>1020495105</v>
      </c>
      <c r="D6" s="76">
        <v>505807548</v>
      </c>
      <c r="E6" s="77" t="s">
        <v>23</v>
      </c>
      <c r="F6" s="44"/>
      <c r="G6" s="44"/>
      <c r="H6" s="44"/>
      <c r="I6" s="44"/>
      <c r="J6" s="44"/>
      <c r="K6" s="44"/>
      <c r="L6" s="12">
        <v>45</v>
      </c>
      <c r="M6" s="10" t="s">
        <v>23</v>
      </c>
      <c r="N6" s="13">
        <v>120</v>
      </c>
      <c r="O6" s="23">
        <v>25</v>
      </c>
      <c r="P6" s="9" t="s">
        <v>239</v>
      </c>
      <c r="Q6" s="24">
        <v>120</v>
      </c>
      <c r="R6" s="29">
        <f t="shared" si="0"/>
        <v>240</v>
      </c>
      <c r="S6" s="32" t="str">
        <f>IF(R6&gt;=240,"مستحق","غير مستحق")</f>
        <v>مستحق</v>
      </c>
    </row>
    <row r="7" spans="1:19" ht="28.5" customHeight="1" x14ac:dyDescent="0.7">
      <c r="A7" s="5">
        <v>5</v>
      </c>
      <c r="B7" s="30" t="s">
        <v>196</v>
      </c>
      <c r="C7" s="76">
        <v>1004738298</v>
      </c>
      <c r="D7" s="76">
        <v>548371733</v>
      </c>
      <c r="E7" s="77" t="s">
        <v>210</v>
      </c>
      <c r="F7" s="43"/>
      <c r="G7" s="44"/>
      <c r="H7" s="45"/>
      <c r="I7" s="15">
        <v>1998</v>
      </c>
      <c r="J7" s="8" t="s">
        <v>210</v>
      </c>
      <c r="K7" s="16">
        <v>200</v>
      </c>
      <c r="L7" s="43"/>
      <c r="M7" s="44"/>
      <c r="N7" s="45"/>
      <c r="O7" s="23">
        <v>41</v>
      </c>
      <c r="P7" s="9" t="s">
        <v>197</v>
      </c>
      <c r="Q7" s="24">
        <v>200</v>
      </c>
      <c r="R7" s="29">
        <f t="shared" si="0"/>
        <v>400</v>
      </c>
      <c r="S7" s="32" t="str">
        <f>IF(R7&gt;=360,"مستحق","غير مستحق")</f>
        <v>مستحق</v>
      </c>
    </row>
    <row r="8" spans="1:19" ht="28.5" customHeight="1" x14ac:dyDescent="0.7">
      <c r="A8" s="5">
        <v>6</v>
      </c>
      <c r="B8" s="30" t="s">
        <v>82</v>
      </c>
      <c r="C8" s="76">
        <v>1009183490</v>
      </c>
      <c r="D8" s="76">
        <v>505853149</v>
      </c>
      <c r="E8" s="77" t="s">
        <v>155</v>
      </c>
      <c r="F8" s="25">
        <v>1933</v>
      </c>
      <c r="G8" s="26" t="s">
        <v>199</v>
      </c>
      <c r="H8" s="27">
        <v>180</v>
      </c>
      <c r="I8" s="15">
        <v>82</v>
      </c>
      <c r="J8" s="8" t="s">
        <v>29</v>
      </c>
      <c r="K8" s="16">
        <v>150</v>
      </c>
      <c r="L8" s="43"/>
      <c r="M8" s="44"/>
      <c r="N8" s="45"/>
      <c r="O8" s="23">
        <v>47</v>
      </c>
      <c r="P8" s="9" t="s">
        <v>234</v>
      </c>
      <c r="Q8" s="24">
        <v>150</v>
      </c>
      <c r="R8" s="29">
        <f t="shared" si="0"/>
        <v>480</v>
      </c>
      <c r="S8" s="32" t="str">
        <f>IF(R8&gt;=480,"مستحق","غير مستحق")</f>
        <v>مستحق</v>
      </c>
    </row>
    <row r="9" spans="1:19" ht="28.5" customHeight="1" x14ac:dyDescent="0.7">
      <c r="A9" s="5">
        <v>7</v>
      </c>
      <c r="B9" s="30" t="s">
        <v>130</v>
      </c>
      <c r="C9" s="76">
        <v>1002755799</v>
      </c>
      <c r="D9" s="76">
        <v>505918683</v>
      </c>
      <c r="E9" s="77" t="s">
        <v>182</v>
      </c>
      <c r="F9" s="26">
        <v>1968</v>
      </c>
      <c r="G9" s="26" t="s">
        <v>209</v>
      </c>
      <c r="H9" s="26">
        <v>120</v>
      </c>
      <c r="I9" s="8" t="s">
        <v>135</v>
      </c>
      <c r="J9" s="8" t="s">
        <v>280</v>
      </c>
      <c r="K9" s="8">
        <v>120</v>
      </c>
      <c r="L9" s="12" t="s">
        <v>135</v>
      </c>
      <c r="M9" s="10" t="s">
        <v>65</v>
      </c>
      <c r="N9" s="13">
        <v>120</v>
      </c>
      <c r="O9" s="23">
        <v>59</v>
      </c>
      <c r="P9" s="9" t="s">
        <v>245</v>
      </c>
      <c r="Q9" s="24">
        <v>120</v>
      </c>
      <c r="R9" s="29">
        <f t="shared" si="0"/>
        <v>480</v>
      </c>
      <c r="S9" s="32" t="str">
        <f>IF(R9&gt;=480,"مستحق","غير مستحق")</f>
        <v>مستحق</v>
      </c>
    </row>
    <row r="10" spans="1:19" ht="28.5" customHeight="1" x14ac:dyDescent="0.7">
      <c r="A10" s="5">
        <v>8</v>
      </c>
      <c r="B10" s="30" t="s">
        <v>106</v>
      </c>
      <c r="C10" s="76">
        <v>1002976577</v>
      </c>
      <c r="D10" s="76">
        <v>505934372</v>
      </c>
      <c r="E10" s="77" t="s">
        <v>179</v>
      </c>
      <c r="F10" s="25">
        <v>1943</v>
      </c>
      <c r="G10" s="26" t="s">
        <v>201</v>
      </c>
      <c r="H10" s="27">
        <v>200</v>
      </c>
      <c r="I10" s="15">
        <v>2062</v>
      </c>
      <c r="J10" s="8" t="s">
        <v>60</v>
      </c>
      <c r="K10" s="16">
        <v>120</v>
      </c>
      <c r="L10" s="12">
        <v>63</v>
      </c>
      <c r="M10" s="10" t="s">
        <v>245</v>
      </c>
      <c r="N10" s="13">
        <v>120</v>
      </c>
      <c r="O10" s="23">
        <v>64</v>
      </c>
      <c r="P10" s="9" t="s">
        <v>245</v>
      </c>
      <c r="Q10" s="24">
        <v>120</v>
      </c>
      <c r="R10" s="29">
        <f t="shared" si="0"/>
        <v>560</v>
      </c>
      <c r="S10" s="32" t="str">
        <f>IF(R10&gt;=480,"مستحق","غير مستحق")</f>
        <v>مستحق</v>
      </c>
    </row>
    <row r="11" spans="1:19" ht="28.5" customHeight="1" x14ac:dyDescent="0.7">
      <c r="A11" s="5">
        <v>9</v>
      </c>
      <c r="B11" s="30" t="s">
        <v>27</v>
      </c>
      <c r="C11" s="76">
        <v>1067239135</v>
      </c>
      <c r="D11" s="76">
        <v>506924626</v>
      </c>
      <c r="E11" s="77" t="s">
        <v>26</v>
      </c>
      <c r="F11" s="43"/>
      <c r="G11" s="44"/>
      <c r="H11" s="45"/>
      <c r="I11" s="43"/>
      <c r="J11" s="44"/>
      <c r="K11" s="45"/>
      <c r="L11" s="12">
        <v>56</v>
      </c>
      <c r="M11" s="10" t="s">
        <v>26</v>
      </c>
      <c r="N11" s="13">
        <v>120</v>
      </c>
      <c r="O11" s="23">
        <v>69</v>
      </c>
      <c r="P11" s="9" t="s">
        <v>251</v>
      </c>
      <c r="Q11" s="24">
        <v>120</v>
      </c>
      <c r="R11" s="29">
        <f t="shared" si="0"/>
        <v>240</v>
      </c>
      <c r="S11" s="32" t="str">
        <f>IF(R11&gt;=240,"مستحق","غير مستحق")</f>
        <v>مستحق</v>
      </c>
    </row>
    <row r="12" spans="1:19" ht="28.5" customHeight="1" x14ac:dyDescent="0.7">
      <c r="A12" s="5">
        <v>10</v>
      </c>
      <c r="B12" s="7" t="s">
        <v>115</v>
      </c>
      <c r="C12" s="76">
        <v>1005857675</v>
      </c>
      <c r="D12" s="76">
        <v>504841202</v>
      </c>
      <c r="E12" s="77" t="s">
        <v>192</v>
      </c>
      <c r="F12" s="25" t="s">
        <v>281</v>
      </c>
      <c r="G12" s="26" t="s">
        <v>282</v>
      </c>
      <c r="H12" s="27">
        <v>120</v>
      </c>
      <c r="I12" s="15">
        <v>70</v>
      </c>
      <c r="J12" s="8" t="s">
        <v>242</v>
      </c>
      <c r="K12" s="16">
        <v>120</v>
      </c>
      <c r="L12" s="12">
        <v>71</v>
      </c>
      <c r="M12" s="10" t="s">
        <v>242</v>
      </c>
      <c r="N12" s="13">
        <v>120</v>
      </c>
      <c r="O12" s="23">
        <v>72</v>
      </c>
      <c r="P12" s="9" t="s">
        <v>242</v>
      </c>
      <c r="Q12" s="24">
        <v>120</v>
      </c>
      <c r="R12" s="29">
        <f t="shared" si="0"/>
        <v>480</v>
      </c>
      <c r="S12" s="32" t="str">
        <f t="shared" ref="S12:S18" si="1">IF(R12&gt;=480,"مستحق","غير مستحق")</f>
        <v>مستحق</v>
      </c>
    </row>
    <row r="13" spans="1:19" ht="28.5" customHeight="1" x14ac:dyDescent="0.7">
      <c r="A13" s="5">
        <v>11</v>
      </c>
      <c r="B13" s="30" t="s">
        <v>86</v>
      </c>
      <c r="C13" s="76">
        <v>1004603831</v>
      </c>
      <c r="D13" s="76">
        <v>555822772</v>
      </c>
      <c r="E13" s="77" t="s">
        <v>157</v>
      </c>
      <c r="F13" s="25">
        <v>130</v>
      </c>
      <c r="G13" s="26" t="s">
        <v>30</v>
      </c>
      <c r="H13" s="27">
        <v>120</v>
      </c>
      <c r="I13" s="15">
        <v>67</v>
      </c>
      <c r="J13" s="8" t="s">
        <v>245</v>
      </c>
      <c r="K13" s="16">
        <v>140</v>
      </c>
      <c r="L13" s="12">
        <v>68</v>
      </c>
      <c r="M13" s="10" t="s">
        <v>251</v>
      </c>
      <c r="N13" s="13">
        <v>100</v>
      </c>
      <c r="O13" s="23">
        <v>95</v>
      </c>
      <c r="P13" s="9" t="s">
        <v>253</v>
      </c>
      <c r="Q13" s="24">
        <v>120</v>
      </c>
      <c r="R13" s="29">
        <f t="shared" si="0"/>
        <v>480</v>
      </c>
      <c r="S13" s="32" t="str">
        <f t="shared" si="1"/>
        <v>مستحق</v>
      </c>
    </row>
    <row r="14" spans="1:19" ht="28.5" customHeight="1" x14ac:dyDescent="0.7">
      <c r="A14" s="5">
        <v>12</v>
      </c>
      <c r="B14" s="6" t="s">
        <v>73</v>
      </c>
      <c r="C14" s="76">
        <v>1009663137</v>
      </c>
      <c r="D14" s="76">
        <v>505916941</v>
      </c>
      <c r="E14" s="77" t="s">
        <v>147</v>
      </c>
      <c r="F14" s="28">
        <v>1991</v>
      </c>
      <c r="G14" s="26" t="s">
        <v>205</v>
      </c>
      <c r="H14" s="46">
        <v>210</v>
      </c>
      <c r="I14" s="15">
        <v>41</v>
      </c>
      <c r="J14" s="8" t="s">
        <v>23</v>
      </c>
      <c r="K14" s="16">
        <v>150</v>
      </c>
      <c r="L14" s="43"/>
      <c r="M14" s="44"/>
      <c r="N14" s="45"/>
      <c r="O14" s="23">
        <v>96</v>
      </c>
      <c r="P14" s="9" t="s">
        <v>254</v>
      </c>
      <c r="Q14" s="24">
        <v>120</v>
      </c>
      <c r="R14" s="29">
        <f t="shared" si="0"/>
        <v>480</v>
      </c>
      <c r="S14" s="32" t="str">
        <f t="shared" si="1"/>
        <v>مستحق</v>
      </c>
    </row>
    <row r="15" spans="1:19" ht="28.5" customHeight="1" x14ac:dyDescent="0.7">
      <c r="A15" s="5">
        <v>13</v>
      </c>
      <c r="B15" s="30" t="s">
        <v>76</v>
      </c>
      <c r="C15" s="76">
        <v>1010775680</v>
      </c>
      <c r="D15" s="76">
        <v>505935670</v>
      </c>
      <c r="E15" s="77" t="s">
        <v>150</v>
      </c>
      <c r="F15" s="25">
        <v>2044</v>
      </c>
      <c r="G15" s="26" t="s">
        <v>224</v>
      </c>
      <c r="H15" s="27">
        <v>200</v>
      </c>
      <c r="I15" s="8">
        <v>54</v>
      </c>
      <c r="J15" s="8" t="s">
        <v>26</v>
      </c>
      <c r="K15" s="8">
        <v>200</v>
      </c>
      <c r="L15" s="12">
        <v>268</v>
      </c>
      <c r="M15" s="10" t="s">
        <v>262</v>
      </c>
      <c r="N15" s="13">
        <v>200</v>
      </c>
      <c r="O15" s="23">
        <v>104</v>
      </c>
      <c r="P15" s="9" t="s">
        <v>255</v>
      </c>
      <c r="Q15" s="24">
        <v>200</v>
      </c>
      <c r="R15" s="29">
        <f t="shared" si="0"/>
        <v>800</v>
      </c>
      <c r="S15" s="32" t="str">
        <f t="shared" si="1"/>
        <v>مستحق</v>
      </c>
    </row>
    <row r="16" spans="1:19" ht="28.5" customHeight="1" x14ac:dyDescent="0.7">
      <c r="A16" s="5">
        <v>14</v>
      </c>
      <c r="B16" s="30" t="s">
        <v>101</v>
      </c>
      <c r="C16" s="76">
        <v>1022958688</v>
      </c>
      <c r="D16" s="76">
        <v>503923039</v>
      </c>
      <c r="E16" s="77" t="s">
        <v>175</v>
      </c>
      <c r="F16" s="26">
        <v>1907</v>
      </c>
      <c r="G16" s="26" t="s">
        <v>243</v>
      </c>
      <c r="H16" s="26">
        <v>120</v>
      </c>
      <c r="I16" s="8">
        <v>2054</v>
      </c>
      <c r="J16" s="8" t="s">
        <v>57</v>
      </c>
      <c r="K16" s="8">
        <v>120</v>
      </c>
      <c r="L16" s="12">
        <v>57</v>
      </c>
      <c r="M16" s="10" t="s">
        <v>245</v>
      </c>
      <c r="N16" s="13">
        <v>120</v>
      </c>
      <c r="O16" s="23">
        <v>172</v>
      </c>
      <c r="P16" s="9" t="s">
        <v>257</v>
      </c>
      <c r="Q16" s="24">
        <v>120</v>
      </c>
      <c r="R16" s="29">
        <f t="shared" si="0"/>
        <v>480</v>
      </c>
      <c r="S16" s="32" t="str">
        <f t="shared" si="1"/>
        <v>مستحق</v>
      </c>
    </row>
    <row r="17" spans="1:19" ht="28.5" customHeight="1" x14ac:dyDescent="0.7">
      <c r="A17" s="5">
        <v>15</v>
      </c>
      <c r="B17" s="30" t="s">
        <v>98</v>
      </c>
      <c r="C17" s="76">
        <v>1012250088</v>
      </c>
      <c r="D17" s="76">
        <v>501495657</v>
      </c>
      <c r="E17" s="77" t="s">
        <v>172</v>
      </c>
      <c r="F17" s="25">
        <v>1900</v>
      </c>
      <c r="G17" s="26" t="s">
        <v>188</v>
      </c>
      <c r="H17" s="27">
        <v>120</v>
      </c>
      <c r="I17" s="15">
        <v>267</v>
      </c>
      <c r="J17" s="8" t="s">
        <v>51</v>
      </c>
      <c r="K17" s="16">
        <v>120</v>
      </c>
      <c r="L17" s="12">
        <v>51</v>
      </c>
      <c r="M17" s="10" t="s">
        <v>245</v>
      </c>
      <c r="N17" s="13">
        <v>120</v>
      </c>
      <c r="O17" s="23">
        <v>175</v>
      </c>
      <c r="P17" s="9" t="s">
        <v>258</v>
      </c>
      <c r="Q17" s="24">
        <v>120</v>
      </c>
      <c r="R17" s="29">
        <f t="shared" si="0"/>
        <v>480</v>
      </c>
      <c r="S17" s="32" t="str">
        <f t="shared" si="1"/>
        <v>مستحق</v>
      </c>
    </row>
    <row r="18" spans="1:19" ht="28.5" customHeight="1" x14ac:dyDescent="0.7">
      <c r="A18" s="5">
        <v>16</v>
      </c>
      <c r="B18" s="30" t="s">
        <v>93</v>
      </c>
      <c r="C18" s="76">
        <v>1030584551</v>
      </c>
      <c r="D18" s="76">
        <v>555855782</v>
      </c>
      <c r="E18" s="77" t="s">
        <v>165</v>
      </c>
      <c r="F18" s="25">
        <v>1952</v>
      </c>
      <c r="G18" s="26" t="s">
        <v>206</v>
      </c>
      <c r="H18" s="27">
        <v>200</v>
      </c>
      <c r="I18" s="44"/>
      <c r="J18" s="44"/>
      <c r="K18" s="44"/>
      <c r="L18" s="12">
        <v>167</v>
      </c>
      <c r="M18" s="10" t="s">
        <v>37</v>
      </c>
      <c r="N18" s="13">
        <v>120</v>
      </c>
      <c r="O18" s="23">
        <v>183</v>
      </c>
      <c r="P18" s="9" t="s">
        <v>259</v>
      </c>
      <c r="Q18" s="24">
        <v>220</v>
      </c>
      <c r="R18" s="29">
        <f t="shared" si="0"/>
        <v>540</v>
      </c>
      <c r="S18" s="32" t="str">
        <f t="shared" si="1"/>
        <v>مستحق</v>
      </c>
    </row>
    <row r="19" spans="1:19" ht="28.5" customHeight="1" x14ac:dyDescent="0.7">
      <c r="A19" s="5">
        <v>17</v>
      </c>
      <c r="B19" s="30" t="s">
        <v>38</v>
      </c>
      <c r="C19" s="76">
        <v>1063644171</v>
      </c>
      <c r="D19" s="76">
        <v>563324338</v>
      </c>
      <c r="E19" s="77" t="s">
        <v>37</v>
      </c>
      <c r="F19" s="43"/>
      <c r="G19" s="44"/>
      <c r="H19" s="45"/>
      <c r="I19" s="43"/>
      <c r="J19" s="44"/>
      <c r="K19" s="45"/>
      <c r="L19" s="12">
        <v>168</v>
      </c>
      <c r="M19" s="10" t="s">
        <v>37</v>
      </c>
      <c r="N19" s="13">
        <v>120</v>
      </c>
      <c r="O19" s="23">
        <v>185</v>
      </c>
      <c r="P19" s="9" t="s">
        <v>259</v>
      </c>
      <c r="Q19" s="24">
        <v>120</v>
      </c>
      <c r="R19" s="29">
        <f t="shared" si="0"/>
        <v>240</v>
      </c>
      <c r="S19" s="32" t="str">
        <f>IF(R19&gt;=240,"مستحق","غير مستحق")</f>
        <v>مستحق</v>
      </c>
    </row>
    <row r="20" spans="1:19" ht="28.5" customHeight="1" x14ac:dyDescent="0.7">
      <c r="A20" s="5">
        <v>18</v>
      </c>
      <c r="B20" s="6" t="s">
        <v>4</v>
      </c>
      <c r="C20" s="76">
        <v>1010198842</v>
      </c>
      <c r="D20" s="76">
        <v>505915258</v>
      </c>
      <c r="E20" s="77" t="s">
        <v>142</v>
      </c>
      <c r="F20" s="25">
        <v>1902</v>
      </c>
      <c r="G20" s="26" t="s">
        <v>225</v>
      </c>
      <c r="H20" s="27">
        <v>120</v>
      </c>
      <c r="I20" s="15">
        <v>1996</v>
      </c>
      <c r="J20" s="8" t="s">
        <v>226</v>
      </c>
      <c r="K20" s="16">
        <v>120</v>
      </c>
      <c r="L20" s="12">
        <v>23</v>
      </c>
      <c r="M20" s="10" t="s">
        <v>21</v>
      </c>
      <c r="N20" s="13">
        <v>120</v>
      </c>
      <c r="O20" s="23">
        <v>194</v>
      </c>
      <c r="P20" s="9" t="s">
        <v>261</v>
      </c>
      <c r="Q20" s="24">
        <v>120</v>
      </c>
      <c r="R20" s="29">
        <f t="shared" si="0"/>
        <v>480</v>
      </c>
      <c r="S20" s="32" t="str">
        <f t="shared" ref="S20:S27" si="2">IF(R20&gt;=480,"مستحق","غير مستحق")</f>
        <v>مستحق</v>
      </c>
    </row>
    <row r="21" spans="1:19" ht="28.5" customHeight="1" x14ac:dyDescent="0.7">
      <c r="A21" s="5">
        <v>19</v>
      </c>
      <c r="B21" s="30" t="s">
        <v>83</v>
      </c>
      <c r="C21" s="76">
        <v>1002016796</v>
      </c>
      <c r="D21" s="76">
        <v>505916941</v>
      </c>
      <c r="E21" s="77" t="s">
        <v>156</v>
      </c>
      <c r="F21" s="25">
        <v>1994</v>
      </c>
      <c r="G21" s="26" t="s">
        <v>223</v>
      </c>
      <c r="H21" s="27">
        <v>150</v>
      </c>
      <c r="I21" s="43"/>
      <c r="J21" s="44"/>
      <c r="K21" s="45"/>
      <c r="L21" s="12">
        <v>96</v>
      </c>
      <c r="M21" s="10" t="s">
        <v>67</v>
      </c>
      <c r="N21" s="13">
        <v>200</v>
      </c>
      <c r="O21" s="23">
        <v>195</v>
      </c>
      <c r="P21" s="9" t="s">
        <v>260</v>
      </c>
      <c r="Q21" s="24">
        <v>200</v>
      </c>
      <c r="R21" s="29">
        <f t="shared" si="0"/>
        <v>550</v>
      </c>
      <c r="S21" s="32" t="str">
        <f t="shared" si="2"/>
        <v>مستحق</v>
      </c>
    </row>
    <row r="22" spans="1:19" ht="28.5" customHeight="1" x14ac:dyDescent="0.7">
      <c r="A22" s="5">
        <v>20</v>
      </c>
      <c r="B22" s="30" t="s">
        <v>7</v>
      </c>
      <c r="C22" s="76">
        <v>1007701251</v>
      </c>
      <c r="D22" s="76">
        <v>500846689</v>
      </c>
      <c r="E22" s="77" t="s">
        <v>164</v>
      </c>
      <c r="F22" s="25">
        <v>1973</v>
      </c>
      <c r="G22" s="26" t="s">
        <v>211</v>
      </c>
      <c r="H22" s="27">
        <v>200</v>
      </c>
      <c r="I22" s="15">
        <v>163</v>
      </c>
      <c r="J22" s="8" t="s">
        <v>36</v>
      </c>
      <c r="K22" s="16">
        <v>120</v>
      </c>
      <c r="L22" s="12">
        <v>62</v>
      </c>
      <c r="M22" s="10" t="s">
        <v>245</v>
      </c>
      <c r="N22" s="13">
        <v>120</v>
      </c>
      <c r="O22" s="23">
        <v>196</v>
      </c>
      <c r="P22" s="9" t="s">
        <v>260</v>
      </c>
      <c r="Q22" s="24">
        <v>120</v>
      </c>
      <c r="R22" s="29">
        <f t="shared" si="0"/>
        <v>560</v>
      </c>
      <c r="S22" s="32" t="str">
        <f t="shared" si="2"/>
        <v>مستحق</v>
      </c>
    </row>
    <row r="23" spans="1:19" ht="28.5" customHeight="1" x14ac:dyDescent="0.7">
      <c r="A23" s="5">
        <v>21</v>
      </c>
      <c r="B23" s="30" t="s">
        <v>109</v>
      </c>
      <c r="C23" s="76">
        <v>1006664260</v>
      </c>
      <c r="D23" s="76">
        <v>505928879</v>
      </c>
      <c r="E23" s="77" t="s">
        <v>181</v>
      </c>
      <c r="F23" s="25">
        <v>1977</v>
      </c>
      <c r="G23" s="26" t="s">
        <v>227</v>
      </c>
      <c r="H23" s="27">
        <v>120</v>
      </c>
      <c r="I23" s="15">
        <v>2072</v>
      </c>
      <c r="J23" s="8" t="s">
        <v>61</v>
      </c>
      <c r="K23" s="16">
        <v>120</v>
      </c>
      <c r="L23" s="12">
        <v>36</v>
      </c>
      <c r="M23" s="10" t="s">
        <v>238</v>
      </c>
      <c r="N23" s="13">
        <v>120</v>
      </c>
      <c r="O23" s="23">
        <v>197</v>
      </c>
      <c r="P23" s="9" t="s">
        <v>260</v>
      </c>
      <c r="Q23" s="24">
        <v>120</v>
      </c>
      <c r="R23" s="29">
        <f t="shared" si="0"/>
        <v>480</v>
      </c>
      <c r="S23" s="32" t="str">
        <f t="shared" si="2"/>
        <v>مستحق</v>
      </c>
    </row>
    <row r="24" spans="1:19" ht="28.5" customHeight="1" x14ac:dyDescent="0.7">
      <c r="A24" s="5">
        <v>22</v>
      </c>
      <c r="B24" s="30" t="s">
        <v>74</v>
      </c>
      <c r="C24" s="76">
        <v>1046639819</v>
      </c>
      <c r="D24" s="76">
        <v>505934284</v>
      </c>
      <c r="E24" s="77" t="s">
        <v>149</v>
      </c>
      <c r="F24" s="25">
        <v>1990</v>
      </c>
      <c r="G24" s="26" t="s">
        <v>217</v>
      </c>
      <c r="H24" s="27">
        <v>120</v>
      </c>
      <c r="I24" s="15">
        <v>46</v>
      </c>
      <c r="J24" s="8" t="s">
        <v>25</v>
      </c>
      <c r="K24" s="16">
        <v>120</v>
      </c>
      <c r="L24" s="12">
        <v>50</v>
      </c>
      <c r="M24" s="10" t="s">
        <v>245</v>
      </c>
      <c r="N24" s="13">
        <v>120</v>
      </c>
      <c r="O24" s="23">
        <v>199</v>
      </c>
      <c r="P24" s="9" t="s">
        <v>260</v>
      </c>
      <c r="Q24" s="24">
        <v>150</v>
      </c>
      <c r="R24" s="29">
        <f t="shared" si="0"/>
        <v>510</v>
      </c>
      <c r="S24" s="32" t="str">
        <f t="shared" si="2"/>
        <v>مستحق</v>
      </c>
    </row>
    <row r="25" spans="1:19" ht="28.5" customHeight="1" x14ac:dyDescent="0.7">
      <c r="A25" s="5">
        <v>23</v>
      </c>
      <c r="B25" s="30" t="s">
        <v>90</v>
      </c>
      <c r="C25" s="76">
        <v>1009574417</v>
      </c>
      <c r="D25" s="76">
        <v>561777117</v>
      </c>
      <c r="E25" s="77" t="s">
        <v>162</v>
      </c>
      <c r="F25" s="25">
        <v>1928</v>
      </c>
      <c r="G25" s="26" t="s">
        <v>215</v>
      </c>
      <c r="H25" s="27">
        <v>150</v>
      </c>
      <c r="I25" s="15">
        <v>145</v>
      </c>
      <c r="J25" s="8" t="s">
        <v>34</v>
      </c>
      <c r="K25" s="16">
        <v>120</v>
      </c>
      <c r="L25" s="12">
        <v>103</v>
      </c>
      <c r="M25" s="10" t="s">
        <v>256</v>
      </c>
      <c r="N25" s="13">
        <v>120</v>
      </c>
      <c r="O25" s="23">
        <v>200</v>
      </c>
      <c r="P25" s="9" t="s">
        <v>260</v>
      </c>
      <c r="Q25" s="24">
        <v>120</v>
      </c>
      <c r="R25" s="29">
        <f t="shared" si="0"/>
        <v>510</v>
      </c>
      <c r="S25" s="32" t="str">
        <f t="shared" si="2"/>
        <v>مستحق</v>
      </c>
    </row>
    <row r="26" spans="1:19" ht="28.5" customHeight="1" x14ac:dyDescent="0.7">
      <c r="A26" s="5">
        <v>24</v>
      </c>
      <c r="B26" s="30" t="s">
        <v>79</v>
      </c>
      <c r="C26" s="76">
        <v>1022401820</v>
      </c>
      <c r="D26" s="76">
        <v>505928408</v>
      </c>
      <c r="E26" s="77" t="s">
        <v>153</v>
      </c>
      <c r="F26" s="25">
        <v>1934</v>
      </c>
      <c r="G26" s="26" t="s">
        <v>199</v>
      </c>
      <c r="H26" s="27">
        <v>120</v>
      </c>
      <c r="I26" s="15">
        <v>63</v>
      </c>
      <c r="J26" s="8" t="s">
        <v>28</v>
      </c>
      <c r="K26" s="16">
        <v>120</v>
      </c>
      <c r="L26" s="12">
        <v>53</v>
      </c>
      <c r="M26" s="10" t="s">
        <v>233</v>
      </c>
      <c r="N26" s="13">
        <v>120</v>
      </c>
      <c r="O26" s="23">
        <v>201</v>
      </c>
      <c r="P26" s="9" t="s">
        <v>260</v>
      </c>
      <c r="Q26" s="24">
        <v>120</v>
      </c>
      <c r="R26" s="29">
        <f t="shared" si="0"/>
        <v>480</v>
      </c>
      <c r="S26" s="32" t="str">
        <f t="shared" si="2"/>
        <v>مستحق</v>
      </c>
    </row>
    <row r="27" spans="1:19" ht="28.5" customHeight="1" x14ac:dyDescent="0.7">
      <c r="A27" s="5">
        <v>25</v>
      </c>
      <c r="B27" s="30" t="s">
        <v>94</v>
      </c>
      <c r="C27" s="76">
        <v>1016621318</v>
      </c>
      <c r="D27" s="76">
        <v>555932279</v>
      </c>
      <c r="E27" s="77" t="s">
        <v>167</v>
      </c>
      <c r="F27" s="25">
        <v>1913</v>
      </c>
      <c r="G27" s="26" t="s">
        <v>212</v>
      </c>
      <c r="H27" s="27">
        <v>200</v>
      </c>
      <c r="I27" s="43"/>
      <c r="J27" s="44"/>
      <c r="K27" s="45"/>
      <c r="L27" s="12">
        <v>180</v>
      </c>
      <c r="M27" s="10" t="s">
        <v>42</v>
      </c>
      <c r="N27" s="13">
        <v>200</v>
      </c>
      <c r="O27" s="23">
        <v>204</v>
      </c>
      <c r="P27" s="9" t="s">
        <v>263</v>
      </c>
      <c r="Q27" s="24">
        <v>120</v>
      </c>
      <c r="R27" s="29">
        <f t="shared" si="0"/>
        <v>520</v>
      </c>
      <c r="S27" s="32" t="str">
        <f t="shared" si="2"/>
        <v>مستحق</v>
      </c>
    </row>
    <row r="28" spans="1:19" ht="28.5" customHeight="1" x14ac:dyDescent="0.7">
      <c r="A28" s="5">
        <v>26</v>
      </c>
      <c r="B28" s="30" t="s">
        <v>5</v>
      </c>
      <c r="C28" s="76">
        <v>1071812877</v>
      </c>
      <c r="D28" s="76">
        <v>556066144</v>
      </c>
      <c r="E28" s="77" t="s">
        <v>42</v>
      </c>
      <c r="F28" s="43"/>
      <c r="G28" s="44"/>
      <c r="H28" s="45"/>
      <c r="I28" s="43"/>
      <c r="J28" s="44"/>
      <c r="K28" s="45"/>
      <c r="L28" s="12">
        <v>181</v>
      </c>
      <c r="M28" s="10" t="s">
        <v>42</v>
      </c>
      <c r="N28" s="13">
        <v>120</v>
      </c>
      <c r="O28" s="23">
        <v>205</v>
      </c>
      <c r="P28" s="9" t="s">
        <v>263</v>
      </c>
      <c r="Q28" s="24">
        <v>120</v>
      </c>
      <c r="R28" s="29">
        <f t="shared" si="0"/>
        <v>240</v>
      </c>
      <c r="S28" s="32" t="str">
        <f>IF(R28&gt;=240,"مستحق","غير مستحق")</f>
        <v>مستحق</v>
      </c>
    </row>
    <row r="29" spans="1:19" ht="28.5" customHeight="1" x14ac:dyDescent="0.7">
      <c r="A29" s="5">
        <v>27</v>
      </c>
      <c r="B29" s="30" t="s">
        <v>6</v>
      </c>
      <c r="C29" s="76">
        <v>1074053347</v>
      </c>
      <c r="D29" s="76">
        <v>558779993</v>
      </c>
      <c r="E29" s="77" t="s">
        <v>42</v>
      </c>
      <c r="F29" s="43"/>
      <c r="G29" s="44"/>
      <c r="H29" s="45"/>
      <c r="I29" s="43"/>
      <c r="J29" s="44"/>
      <c r="K29" s="45"/>
      <c r="L29" s="12">
        <v>183</v>
      </c>
      <c r="M29" s="10" t="s">
        <v>42</v>
      </c>
      <c r="N29" s="13">
        <v>120</v>
      </c>
      <c r="O29" s="23">
        <v>206</v>
      </c>
      <c r="P29" s="9" t="s">
        <v>263</v>
      </c>
      <c r="Q29" s="24">
        <v>120</v>
      </c>
      <c r="R29" s="29">
        <f t="shared" si="0"/>
        <v>240</v>
      </c>
      <c r="S29" s="32" t="str">
        <f>IF(R29&gt;=240,"مستحق","غير مستحق")</f>
        <v>مستحق</v>
      </c>
    </row>
    <row r="30" spans="1:19" ht="28.5" customHeight="1" x14ac:dyDescent="0.7">
      <c r="A30" s="5">
        <v>28</v>
      </c>
      <c r="B30" s="30" t="s">
        <v>43</v>
      </c>
      <c r="C30" s="76">
        <v>1087808570</v>
      </c>
      <c r="D30" s="76">
        <v>542833097</v>
      </c>
      <c r="E30" s="77" t="s">
        <v>42</v>
      </c>
      <c r="F30" s="43"/>
      <c r="G30" s="44"/>
      <c r="H30" s="45"/>
      <c r="I30" s="43"/>
      <c r="J30" s="44"/>
      <c r="K30" s="45"/>
      <c r="L30" s="12">
        <v>184</v>
      </c>
      <c r="M30" s="10" t="s">
        <v>42</v>
      </c>
      <c r="N30" s="13">
        <v>120</v>
      </c>
      <c r="O30" s="23">
        <v>207</v>
      </c>
      <c r="P30" s="9" t="s">
        <v>263</v>
      </c>
      <c r="Q30" s="24">
        <v>120</v>
      </c>
      <c r="R30" s="29">
        <f t="shared" si="0"/>
        <v>240</v>
      </c>
      <c r="S30" s="32" t="str">
        <f>IF(R30&gt;=240,"مستحق","غير مستحق")</f>
        <v>مستحق</v>
      </c>
    </row>
    <row r="31" spans="1:19" ht="28.5" customHeight="1" x14ac:dyDescent="0.7">
      <c r="A31" s="5">
        <v>29</v>
      </c>
      <c r="B31" s="30" t="s">
        <v>103</v>
      </c>
      <c r="C31" s="76">
        <v>1003246681</v>
      </c>
      <c r="D31" s="76">
        <v>505917341</v>
      </c>
      <c r="E31" s="77" t="s">
        <v>177</v>
      </c>
      <c r="F31" s="25">
        <v>1976</v>
      </c>
      <c r="G31" s="26" t="s">
        <v>213</v>
      </c>
      <c r="H31" s="27">
        <v>120</v>
      </c>
      <c r="I31" s="15">
        <v>2056</v>
      </c>
      <c r="J31" s="8" t="s">
        <v>58</v>
      </c>
      <c r="K31" s="16">
        <v>120</v>
      </c>
      <c r="L31" s="12">
        <v>48</v>
      </c>
      <c r="M31" s="10" t="s">
        <v>233</v>
      </c>
      <c r="N31" s="13">
        <v>120</v>
      </c>
      <c r="O31" s="23">
        <v>211</v>
      </c>
      <c r="P31" s="9" t="s">
        <v>263</v>
      </c>
      <c r="Q31" s="24">
        <v>120</v>
      </c>
      <c r="R31" s="29">
        <f t="shared" si="0"/>
        <v>480</v>
      </c>
      <c r="S31" s="32" t="str">
        <f>IF(R31&gt;=480,"مستحق","غير مستحق")</f>
        <v>مستحق</v>
      </c>
    </row>
    <row r="32" spans="1:19" ht="28.5" customHeight="1" x14ac:dyDescent="0.7">
      <c r="A32" s="5">
        <v>30</v>
      </c>
      <c r="B32" s="30" t="s">
        <v>129</v>
      </c>
      <c r="C32" s="76">
        <v>1003106216</v>
      </c>
      <c r="D32" s="76">
        <v>505917020</v>
      </c>
      <c r="E32" s="77" t="s">
        <v>169</v>
      </c>
      <c r="F32" s="25">
        <v>1954</v>
      </c>
      <c r="G32" s="26" t="s">
        <v>206</v>
      </c>
      <c r="H32" s="27">
        <v>120</v>
      </c>
      <c r="I32" s="15" t="s">
        <v>277</v>
      </c>
      <c r="J32" s="8" t="s">
        <v>278</v>
      </c>
      <c r="K32" s="16">
        <v>120</v>
      </c>
      <c r="L32" s="12">
        <v>243</v>
      </c>
      <c r="M32" s="10" t="s">
        <v>46</v>
      </c>
      <c r="N32" s="13">
        <v>120</v>
      </c>
      <c r="O32" s="23">
        <v>212</v>
      </c>
      <c r="P32" s="9" t="s">
        <v>263</v>
      </c>
      <c r="Q32" s="24">
        <v>120</v>
      </c>
      <c r="R32" s="29">
        <f t="shared" si="0"/>
        <v>480</v>
      </c>
      <c r="S32" s="32" t="str">
        <f>IF(R32&gt;=480,"مستحق","غير مستحق")</f>
        <v>مستحق</v>
      </c>
    </row>
    <row r="33" spans="1:19" ht="28.5" customHeight="1" x14ac:dyDescent="0.7">
      <c r="A33" s="5">
        <v>31</v>
      </c>
      <c r="B33" s="6" t="s">
        <v>72</v>
      </c>
      <c r="C33" s="76">
        <v>1002002135</v>
      </c>
      <c r="D33" s="76">
        <v>505915171</v>
      </c>
      <c r="E33" s="77" t="s">
        <v>145</v>
      </c>
      <c r="F33" s="25">
        <v>1923</v>
      </c>
      <c r="G33" s="26" t="s">
        <v>216</v>
      </c>
      <c r="H33" s="27">
        <v>120</v>
      </c>
      <c r="I33" s="15">
        <v>33</v>
      </c>
      <c r="J33" s="8" t="s">
        <v>21</v>
      </c>
      <c r="K33" s="16">
        <v>150</v>
      </c>
      <c r="L33" s="12">
        <v>56</v>
      </c>
      <c r="M33" s="10" t="s">
        <v>245</v>
      </c>
      <c r="N33" s="13">
        <v>120</v>
      </c>
      <c r="O33" s="23">
        <v>213</v>
      </c>
      <c r="P33" s="9" t="s">
        <v>265</v>
      </c>
      <c r="Q33" s="24">
        <v>120</v>
      </c>
      <c r="R33" s="29">
        <f t="shared" si="0"/>
        <v>510</v>
      </c>
      <c r="S33" s="32" t="str">
        <f>IF(R33&gt;=480,"مستحق","غير مستحق")</f>
        <v>مستحق</v>
      </c>
    </row>
    <row r="34" spans="1:19" ht="28.5" customHeight="1" x14ac:dyDescent="0.7">
      <c r="A34" s="5">
        <v>32</v>
      </c>
      <c r="B34" s="30" t="s">
        <v>95</v>
      </c>
      <c r="C34" s="76">
        <v>1002005963</v>
      </c>
      <c r="D34" s="76">
        <v>505934630</v>
      </c>
      <c r="E34" s="77" t="s">
        <v>171</v>
      </c>
      <c r="F34" s="25">
        <v>1908</v>
      </c>
      <c r="G34" s="26" t="s">
        <v>229</v>
      </c>
      <c r="H34" s="27">
        <v>120</v>
      </c>
      <c r="I34" s="15">
        <v>2048</v>
      </c>
      <c r="J34" s="8" t="s">
        <v>230</v>
      </c>
      <c r="K34" s="16">
        <v>120</v>
      </c>
      <c r="L34" s="12">
        <v>249</v>
      </c>
      <c r="M34" s="10" t="s">
        <v>48</v>
      </c>
      <c r="N34" s="13">
        <v>120</v>
      </c>
      <c r="O34" s="23">
        <v>221</v>
      </c>
      <c r="P34" s="9" t="s">
        <v>264</v>
      </c>
      <c r="Q34" s="24">
        <v>120</v>
      </c>
      <c r="R34" s="29">
        <f t="shared" si="0"/>
        <v>480</v>
      </c>
      <c r="S34" s="32" t="str">
        <f>IF(R34&gt;=480,"مستحق","غير مستحق")</f>
        <v>مستحق</v>
      </c>
    </row>
    <row r="35" spans="1:19" ht="28.5" customHeight="1" x14ac:dyDescent="0.7">
      <c r="A35" s="5">
        <v>33</v>
      </c>
      <c r="B35" s="75" t="s">
        <v>300</v>
      </c>
      <c r="C35" s="76">
        <v>1011191747</v>
      </c>
      <c r="D35" s="76">
        <v>505925593</v>
      </c>
      <c r="E35" s="77" t="s">
        <v>264</v>
      </c>
      <c r="F35" s="43"/>
      <c r="G35" s="44"/>
      <c r="H35" s="45"/>
      <c r="I35" s="43"/>
      <c r="J35" s="44"/>
      <c r="K35" s="45"/>
      <c r="L35" s="43"/>
      <c r="M35" s="44"/>
      <c r="N35" s="45"/>
      <c r="O35" s="23">
        <v>222</v>
      </c>
      <c r="P35" s="9" t="s">
        <v>264</v>
      </c>
      <c r="Q35" s="24">
        <v>150</v>
      </c>
      <c r="R35" s="29">
        <f t="shared" ref="R35:R66" si="3">H35+K35+N35+Q35</f>
        <v>150</v>
      </c>
      <c r="S35" s="32" t="str">
        <f>IF(R35&gt;=120,"مستحق","غير مستحق")</f>
        <v>مستحق</v>
      </c>
    </row>
    <row r="36" spans="1:19" ht="28.5" customHeight="1" x14ac:dyDescent="0.7">
      <c r="A36" s="5">
        <v>34</v>
      </c>
      <c r="B36" s="30" t="s">
        <v>104</v>
      </c>
      <c r="C36" s="76">
        <v>1008189837</v>
      </c>
      <c r="D36" s="76">
        <v>503927226</v>
      </c>
      <c r="E36" s="77" t="s">
        <v>166</v>
      </c>
      <c r="F36" s="25">
        <v>1979</v>
      </c>
      <c r="G36" s="26" t="s">
        <v>221</v>
      </c>
      <c r="H36" s="27">
        <v>200</v>
      </c>
      <c r="I36" s="15">
        <v>2060</v>
      </c>
      <c r="J36" s="8" t="s">
        <v>59</v>
      </c>
      <c r="K36" s="16">
        <v>130</v>
      </c>
      <c r="L36" s="12">
        <v>5</v>
      </c>
      <c r="M36" s="10" t="s">
        <v>240</v>
      </c>
      <c r="N36" s="13">
        <v>120</v>
      </c>
      <c r="O36" s="23">
        <v>223</v>
      </c>
      <c r="P36" s="9" t="s">
        <v>264</v>
      </c>
      <c r="Q36" s="24">
        <v>150</v>
      </c>
      <c r="R36" s="29">
        <f t="shared" si="3"/>
        <v>600</v>
      </c>
      <c r="S36" s="32" t="str">
        <f>IF(R36&gt;=480,"مستحق","غير مستحق")</f>
        <v>مستحق</v>
      </c>
    </row>
    <row r="37" spans="1:19" ht="28.5" customHeight="1" x14ac:dyDescent="0.7">
      <c r="A37" s="5">
        <v>35</v>
      </c>
      <c r="B37" s="6" t="s">
        <v>13</v>
      </c>
      <c r="C37" s="76">
        <v>1023327602</v>
      </c>
      <c r="D37" s="76">
        <v>503903245</v>
      </c>
      <c r="E37" s="77" t="s">
        <v>143</v>
      </c>
      <c r="F37" s="25">
        <v>1989</v>
      </c>
      <c r="G37" s="26" t="s">
        <v>202</v>
      </c>
      <c r="H37" s="27">
        <v>120</v>
      </c>
      <c r="I37" s="15">
        <v>17</v>
      </c>
      <c r="J37" s="8" t="s">
        <v>137</v>
      </c>
      <c r="K37" s="16">
        <v>120</v>
      </c>
      <c r="L37" s="12">
        <v>224</v>
      </c>
      <c r="M37" s="11" t="s">
        <v>264</v>
      </c>
      <c r="N37" s="13">
        <v>120</v>
      </c>
      <c r="O37" s="23">
        <v>225</v>
      </c>
      <c r="P37" s="9" t="s">
        <v>264</v>
      </c>
      <c r="Q37" s="24">
        <v>120</v>
      </c>
      <c r="R37" s="29">
        <f t="shared" si="3"/>
        <v>480</v>
      </c>
      <c r="S37" s="32" t="str">
        <f>IF(R37&gt;=480,"مستحق","غير مستحق")</f>
        <v>مستحق</v>
      </c>
    </row>
    <row r="38" spans="1:19" ht="28.5" customHeight="1" x14ac:dyDescent="0.7">
      <c r="A38" s="5">
        <v>36</v>
      </c>
      <c r="B38" s="30" t="s">
        <v>52</v>
      </c>
      <c r="C38" s="76">
        <v>1050592077</v>
      </c>
      <c r="D38" s="76">
        <v>505920778</v>
      </c>
      <c r="E38" s="77" t="s">
        <v>157</v>
      </c>
      <c r="F38" s="25">
        <v>1903</v>
      </c>
      <c r="G38" s="26" t="s">
        <v>219</v>
      </c>
      <c r="H38" s="27">
        <v>120</v>
      </c>
      <c r="I38" s="15">
        <v>289</v>
      </c>
      <c r="J38" s="8" t="s">
        <v>54</v>
      </c>
      <c r="K38" s="16">
        <v>120</v>
      </c>
      <c r="L38" s="12">
        <v>247</v>
      </c>
      <c r="M38" s="10" t="s">
        <v>266</v>
      </c>
      <c r="N38" s="13">
        <v>120</v>
      </c>
      <c r="O38" s="23">
        <v>248</v>
      </c>
      <c r="P38" s="9" t="s">
        <v>266</v>
      </c>
      <c r="Q38" s="24">
        <v>120</v>
      </c>
      <c r="R38" s="29">
        <f t="shared" si="3"/>
        <v>480</v>
      </c>
      <c r="S38" s="32" t="str">
        <f>IF(R38&gt;=480,"مستحق","غير مستحق")</f>
        <v>مستحق</v>
      </c>
    </row>
    <row r="39" spans="1:19" ht="28.5" customHeight="1" x14ac:dyDescent="0.7">
      <c r="A39" s="5">
        <v>37</v>
      </c>
      <c r="B39" s="30" t="s">
        <v>114</v>
      </c>
      <c r="C39" s="76">
        <v>1014004111</v>
      </c>
      <c r="D39" s="76">
        <v>568038999</v>
      </c>
      <c r="E39" s="77" t="s">
        <v>66</v>
      </c>
      <c r="F39" s="43"/>
      <c r="G39" s="44"/>
      <c r="H39" s="45"/>
      <c r="I39" s="43"/>
      <c r="J39" s="44"/>
      <c r="K39" s="45"/>
      <c r="L39" s="12" t="s">
        <v>135</v>
      </c>
      <c r="M39" s="10" t="s">
        <v>66</v>
      </c>
      <c r="N39" s="13">
        <v>150</v>
      </c>
      <c r="O39" s="23">
        <v>250</v>
      </c>
      <c r="P39" s="9" t="s">
        <v>266</v>
      </c>
      <c r="Q39" s="24">
        <v>120</v>
      </c>
      <c r="R39" s="29">
        <f t="shared" si="3"/>
        <v>270</v>
      </c>
      <c r="S39" s="32" t="str">
        <f>IF(R39&gt;=240,"مستحق","غير مستحق")</f>
        <v>مستحق</v>
      </c>
    </row>
    <row r="40" spans="1:19" ht="28.5" customHeight="1" x14ac:dyDescent="0.7">
      <c r="A40" s="5">
        <v>38</v>
      </c>
      <c r="B40" s="30" t="s">
        <v>44</v>
      </c>
      <c r="C40" s="76">
        <v>1011086038</v>
      </c>
      <c r="D40" s="76">
        <v>509977718</v>
      </c>
      <c r="E40" s="77" t="s">
        <v>168</v>
      </c>
      <c r="F40" s="25">
        <v>1995</v>
      </c>
      <c r="G40" s="26" t="s">
        <v>168</v>
      </c>
      <c r="H40" s="27">
        <v>120</v>
      </c>
      <c r="I40" s="15">
        <v>198</v>
      </c>
      <c r="J40" s="8" t="s">
        <v>45</v>
      </c>
      <c r="K40" s="16">
        <v>120</v>
      </c>
      <c r="L40" s="12">
        <v>37</v>
      </c>
      <c r="M40" s="10" t="s">
        <v>237</v>
      </c>
      <c r="N40" s="13">
        <v>120</v>
      </c>
      <c r="O40" s="23">
        <v>254</v>
      </c>
      <c r="P40" s="9" t="s">
        <v>267</v>
      </c>
      <c r="Q40" s="24">
        <v>120</v>
      </c>
      <c r="R40" s="29">
        <f t="shared" si="3"/>
        <v>480</v>
      </c>
      <c r="S40" s="32" t="str">
        <f>IF(R40&gt;=480,"مستحق","غير مستحق")</f>
        <v>مستحق</v>
      </c>
    </row>
    <row r="41" spans="1:19" ht="28.5" customHeight="1" x14ac:dyDescent="0.7">
      <c r="A41" s="5">
        <v>39</v>
      </c>
      <c r="B41" s="30" t="s">
        <v>80</v>
      </c>
      <c r="C41" s="76">
        <v>1007051095</v>
      </c>
      <c r="D41" s="76">
        <v>505916758</v>
      </c>
      <c r="E41" s="77" t="s">
        <v>153</v>
      </c>
      <c r="F41" s="25">
        <v>1981</v>
      </c>
      <c r="G41" s="26" t="s">
        <v>220</v>
      </c>
      <c r="H41" s="27">
        <v>120</v>
      </c>
      <c r="I41" s="15">
        <v>64</v>
      </c>
      <c r="J41" s="8" t="s">
        <v>28</v>
      </c>
      <c r="K41" s="16">
        <v>120</v>
      </c>
      <c r="L41" s="12">
        <v>52</v>
      </c>
      <c r="M41" s="10" t="s">
        <v>245</v>
      </c>
      <c r="N41" s="13">
        <v>120</v>
      </c>
      <c r="O41" s="23">
        <v>255</v>
      </c>
      <c r="P41" s="9" t="s">
        <v>267</v>
      </c>
      <c r="Q41" s="24">
        <v>120</v>
      </c>
      <c r="R41" s="29">
        <f t="shared" si="3"/>
        <v>480</v>
      </c>
      <c r="S41" s="32" t="str">
        <f>IF(R41&gt;=480,"مستحق","غير مستحق")</f>
        <v>مستحق</v>
      </c>
    </row>
    <row r="42" spans="1:19" ht="28.5" customHeight="1" x14ac:dyDescent="0.7">
      <c r="A42" s="5">
        <v>40</v>
      </c>
      <c r="B42" s="30" t="s">
        <v>87</v>
      </c>
      <c r="C42" s="76">
        <v>1007367822</v>
      </c>
      <c r="D42" s="76">
        <v>505918545</v>
      </c>
      <c r="E42" s="77" t="s">
        <v>157</v>
      </c>
      <c r="F42" s="25">
        <v>1930</v>
      </c>
      <c r="G42" s="26" t="s">
        <v>204</v>
      </c>
      <c r="H42" s="27">
        <v>120</v>
      </c>
      <c r="I42" s="15">
        <v>2046</v>
      </c>
      <c r="J42" s="8" t="s">
        <v>218</v>
      </c>
      <c r="K42" s="16">
        <v>120</v>
      </c>
      <c r="L42" s="12">
        <v>139</v>
      </c>
      <c r="M42" s="10" t="s">
        <v>33</v>
      </c>
      <c r="N42" s="13">
        <v>120</v>
      </c>
      <c r="O42" s="23">
        <v>259</v>
      </c>
      <c r="P42" s="9" t="s">
        <v>268</v>
      </c>
      <c r="Q42" s="24">
        <v>120</v>
      </c>
      <c r="R42" s="29">
        <f t="shared" si="3"/>
        <v>480</v>
      </c>
      <c r="S42" s="32" t="str">
        <f>IF(R42&gt;=480,"مستحق","غير مستحق")</f>
        <v>مستحق</v>
      </c>
    </row>
    <row r="43" spans="1:19" ht="28.5" customHeight="1" x14ac:dyDescent="0.7">
      <c r="A43" s="5">
        <v>41</v>
      </c>
      <c r="B43" s="30" t="s">
        <v>9</v>
      </c>
      <c r="C43" s="76">
        <v>1007367848</v>
      </c>
      <c r="D43" s="76">
        <v>505845739</v>
      </c>
      <c r="E43" s="77" t="s">
        <v>160</v>
      </c>
      <c r="F43" s="25">
        <v>1931</v>
      </c>
      <c r="G43" s="26" t="s">
        <v>204</v>
      </c>
      <c r="H43" s="27">
        <v>120</v>
      </c>
      <c r="I43" s="15">
        <v>2047</v>
      </c>
      <c r="J43" s="8" t="s">
        <v>218</v>
      </c>
      <c r="K43" s="16">
        <v>120</v>
      </c>
      <c r="L43" s="12">
        <v>140</v>
      </c>
      <c r="M43" s="10" t="s">
        <v>33</v>
      </c>
      <c r="N43" s="13">
        <v>120</v>
      </c>
      <c r="O43" s="23">
        <v>260</v>
      </c>
      <c r="P43" s="9" t="s">
        <v>268</v>
      </c>
      <c r="Q43" s="24">
        <v>120</v>
      </c>
      <c r="R43" s="29">
        <f t="shared" si="3"/>
        <v>480</v>
      </c>
      <c r="S43" s="32" t="str">
        <f>IF(R43&gt;=480,"مستحق","غير مستحق")</f>
        <v>مستحق</v>
      </c>
    </row>
    <row r="44" spans="1:19" ht="28.5" customHeight="1" x14ac:dyDescent="0.7">
      <c r="A44" s="5">
        <v>42</v>
      </c>
      <c r="B44" s="6" t="s">
        <v>116</v>
      </c>
      <c r="C44" s="76">
        <v>1005857691</v>
      </c>
      <c r="D44" s="76">
        <v>503911116</v>
      </c>
      <c r="E44" s="77" t="s">
        <v>182</v>
      </c>
      <c r="F44" s="25">
        <v>271</v>
      </c>
      <c r="G44" s="26" t="s">
        <v>269</v>
      </c>
      <c r="H44" s="27">
        <v>120</v>
      </c>
      <c r="I44" s="15">
        <v>272</v>
      </c>
      <c r="J44" s="8" t="s">
        <v>269</v>
      </c>
      <c r="K44" s="16">
        <v>120</v>
      </c>
      <c r="L44" s="12">
        <v>273</v>
      </c>
      <c r="M44" s="10" t="s">
        <v>269</v>
      </c>
      <c r="N44" s="13">
        <v>120</v>
      </c>
      <c r="O44" s="23">
        <v>274</v>
      </c>
      <c r="P44" s="9" t="s">
        <v>269</v>
      </c>
      <c r="Q44" s="24">
        <v>120</v>
      </c>
      <c r="R44" s="29">
        <f t="shared" si="3"/>
        <v>480</v>
      </c>
      <c r="S44" s="32" t="str">
        <f>IF(R44&gt;=480,"مستحق","غير مستحق")</f>
        <v>مستحق</v>
      </c>
    </row>
    <row r="45" spans="1:19" ht="28.5" customHeight="1" x14ac:dyDescent="0.7">
      <c r="A45" s="5">
        <v>43</v>
      </c>
      <c r="B45" s="6" t="s">
        <v>298</v>
      </c>
      <c r="C45" s="76">
        <v>1003007042</v>
      </c>
      <c r="D45" s="76">
        <v>506900215</v>
      </c>
      <c r="E45" s="77" t="s">
        <v>269</v>
      </c>
      <c r="F45" s="43"/>
      <c r="G45" s="44"/>
      <c r="H45" s="45"/>
      <c r="I45" s="43"/>
      <c r="J45" s="44"/>
      <c r="K45" s="45"/>
      <c r="L45" s="43"/>
      <c r="M45" s="44"/>
      <c r="N45" s="45"/>
      <c r="O45" s="23">
        <v>275</v>
      </c>
      <c r="P45" s="9" t="s">
        <v>269</v>
      </c>
      <c r="Q45" s="24">
        <v>120</v>
      </c>
      <c r="R45" s="29">
        <f t="shared" si="3"/>
        <v>120</v>
      </c>
      <c r="S45" s="32" t="str">
        <f>IF(R45&gt;=120,"مستحق","غير مستحق")</f>
        <v>مستحق</v>
      </c>
    </row>
    <row r="46" spans="1:19" ht="28.5" customHeight="1" x14ac:dyDescent="0.7">
      <c r="A46" s="5">
        <v>44</v>
      </c>
      <c r="B46" s="6" t="s">
        <v>270</v>
      </c>
      <c r="C46" s="76">
        <v>1012296230</v>
      </c>
      <c r="D46" s="76">
        <v>530225777</v>
      </c>
      <c r="E46" s="77" t="s">
        <v>271</v>
      </c>
      <c r="F46" s="25">
        <v>276</v>
      </c>
      <c r="G46" s="26" t="s">
        <v>269</v>
      </c>
      <c r="H46" s="27">
        <v>120</v>
      </c>
      <c r="I46" s="15">
        <v>277</v>
      </c>
      <c r="J46" s="8" t="s">
        <v>269</v>
      </c>
      <c r="K46" s="16">
        <v>120</v>
      </c>
      <c r="L46" s="12">
        <v>278</v>
      </c>
      <c r="M46" s="10" t="s">
        <v>269</v>
      </c>
      <c r="N46" s="13">
        <v>120</v>
      </c>
      <c r="O46" s="23">
        <v>279</v>
      </c>
      <c r="P46" s="9" t="s">
        <v>269</v>
      </c>
      <c r="Q46" s="24">
        <v>140</v>
      </c>
      <c r="R46" s="29">
        <f t="shared" si="3"/>
        <v>500</v>
      </c>
      <c r="S46" s="32" t="str">
        <f>IF(R46&gt;=480,"مستحق","غير مستحق")</f>
        <v>مستحق</v>
      </c>
    </row>
    <row r="47" spans="1:19" ht="28.5" customHeight="1" x14ac:dyDescent="0.7">
      <c r="A47" s="5">
        <v>45</v>
      </c>
      <c r="B47" s="30" t="s">
        <v>39</v>
      </c>
      <c r="C47" s="76">
        <v>1001579877</v>
      </c>
      <c r="D47" s="76">
        <v>504922702</v>
      </c>
      <c r="E47" s="77" t="s">
        <v>37</v>
      </c>
      <c r="F47" s="43"/>
      <c r="G47" s="44"/>
      <c r="H47" s="45"/>
      <c r="I47" s="43"/>
      <c r="J47" s="44"/>
      <c r="K47" s="45"/>
      <c r="L47" s="12">
        <v>172</v>
      </c>
      <c r="M47" s="10" t="s">
        <v>37</v>
      </c>
      <c r="N47" s="13">
        <v>125</v>
      </c>
      <c r="O47" s="23">
        <v>311</v>
      </c>
      <c r="P47" s="9" t="s">
        <v>272</v>
      </c>
      <c r="Q47" s="24">
        <v>120</v>
      </c>
      <c r="R47" s="29">
        <f t="shared" si="3"/>
        <v>245</v>
      </c>
      <c r="S47" s="32" t="str">
        <f>IF(R47&gt;=240,"مستحق","غير مستحق")</f>
        <v>مستحق</v>
      </c>
    </row>
    <row r="48" spans="1:19" ht="28.5" customHeight="1" x14ac:dyDescent="0.7">
      <c r="A48" s="5">
        <v>46</v>
      </c>
      <c r="B48" s="30" t="s">
        <v>96</v>
      </c>
      <c r="C48" s="76">
        <v>1013555188</v>
      </c>
      <c r="D48" s="76">
        <v>506918890</v>
      </c>
      <c r="E48" s="77" t="s">
        <v>50</v>
      </c>
      <c r="F48" s="43"/>
      <c r="G48" s="44"/>
      <c r="H48" s="45"/>
      <c r="I48" s="43"/>
      <c r="J48" s="44"/>
      <c r="K48" s="45"/>
      <c r="L48" s="12">
        <v>252</v>
      </c>
      <c r="M48" s="10" t="s">
        <v>50</v>
      </c>
      <c r="N48" s="13">
        <v>120</v>
      </c>
      <c r="O48" s="23">
        <v>326</v>
      </c>
      <c r="P48" s="9" t="s">
        <v>273</v>
      </c>
      <c r="Q48" s="24">
        <v>120</v>
      </c>
      <c r="R48" s="29">
        <f t="shared" si="3"/>
        <v>240</v>
      </c>
      <c r="S48" s="32" t="str">
        <f>IF(R48&gt;=240,"مستحق","غير مستحق")</f>
        <v>مستحق</v>
      </c>
    </row>
    <row r="49" spans="1:19" ht="28.5" customHeight="1" x14ac:dyDescent="0.7">
      <c r="A49" s="5">
        <v>47</v>
      </c>
      <c r="B49" s="6" t="s">
        <v>120</v>
      </c>
      <c r="C49" s="76">
        <v>1003040779</v>
      </c>
      <c r="D49" s="76">
        <v>541480844</v>
      </c>
      <c r="E49" s="77" t="s">
        <v>20</v>
      </c>
      <c r="F49" s="25">
        <v>327</v>
      </c>
      <c r="G49" s="26" t="s">
        <v>273</v>
      </c>
      <c r="H49" s="27">
        <v>120</v>
      </c>
      <c r="I49" s="15">
        <v>328</v>
      </c>
      <c r="J49" s="8" t="s">
        <v>273</v>
      </c>
      <c r="K49" s="16">
        <v>120</v>
      </c>
      <c r="L49" s="12">
        <v>329</v>
      </c>
      <c r="M49" s="10" t="s">
        <v>273</v>
      </c>
      <c r="N49" s="13">
        <v>120</v>
      </c>
      <c r="O49" s="23">
        <v>330</v>
      </c>
      <c r="P49" s="9" t="s">
        <v>273</v>
      </c>
      <c r="Q49" s="24">
        <v>120</v>
      </c>
      <c r="R49" s="29">
        <f t="shared" si="3"/>
        <v>480</v>
      </c>
      <c r="S49" s="32" t="str">
        <f t="shared" ref="S49:S55" si="4">IF(R49&gt;=480,"مستحق","غير مستحق")</f>
        <v>مستحق</v>
      </c>
    </row>
    <row r="50" spans="1:19" ht="28.5" customHeight="1" x14ac:dyDescent="0.7">
      <c r="A50" s="5">
        <v>48</v>
      </c>
      <c r="B50" s="30" t="s">
        <v>105</v>
      </c>
      <c r="C50" s="76">
        <v>1002106829</v>
      </c>
      <c r="D50" s="76">
        <v>503931930</v>
      </c>
      <c r="E50" s="77" t="s">
        <v>178</v>
      </c>
      <c r="F50" s="25">
        <v>1982</v>
      </c>
      <c r="G50" s="26" t="s">
        <v>180</v>
      </c>
      <c r="H50" s="27">
        <v>120</v>
      </c>
      <c r="I50" s="15">
        <v>2061</v>
      </c>
      <c r="J50" s="8" t="s">
        <v>207</v>
      </c>
      <c r="K50" s="16">
        <v>120</v>
      </c>
      <c r="L50" s="12">
        <v>49</v>
      </c>
      <c r="M50" s="10" t="s">
        <v>233</v>
      </c>
      <c r="N50" s="13">
        <v>120</v>
      </c>
      <c r="O50" s="23">
        <v>333</v>
      </c>
      <c r="P50" s="9" t="s">
        <v>274</v>
      </c>
      <c r="Q50" s="24">
        <v>120</v>
      </c>
      <c r="R50" s="29">
        <f t="shared" si="3"/>
        <v>480</v>
      </c>
      <c r="S50" s="32" t="str">
        <f t="shared" si="4"/>
        <v>مستحق</v>
      </c>
    </row>
    <row r="51" spans="1:19" ht="28.5" customHeight="1" x14ac:dyDescent="0.7">
      <c r="A51" s="5">
        <v>49</v>
      </c>
      <c r="B51" s="6" t="s">
        <v>292</v>
      </c>
      <c r="C51" s="76">
        <v>1063812547</v>
      </c>
      <c r="D51" s="76">
        <v>550220114</v>
      </c>
      <c r="E51" s="77" t="s">
        <v>294</v>
      </c>
      <c r="F51" s="25">
        <v>1957</v>
      </c>
      <c r="G51" s="26" t="s">
        <v>232</v>
      </c>
      <c r="H51" s="27">
        <v>120</v>
      </c>
      <c r="I51" s="15" t="s">
        <v>277</v>
      </c>
      <c r="J51" s="8" t="s">
        <v>33</v>
      </c>
      <c r="K51" s="16">
        <v>120</v>
      </c>
      <c r="L51" s="12" t="s">
        <v>277</v>
      </c>
      <c r="M51" s="10" t="s">
        <v>33</v>
      </c>
      <c r="N51" s="13">
        <v>120</v>
      </c>
      <c r="O51" s="23">
        <v>334</v>
      </c>
      <c r="P51" s="9" t="s">
        <v>273</v>
      </c>
      <c r="Q51" s="24">
        <v>120</v>
      </c>
      <c r="R51" s="29">
        <f t="shared" si="3"/>
        <v>480</v>
      </c>
      <c r="S51" s="32" t="str">
        <f t="shared" si="4"/>
        <v>مستحق</v>
      </c>
    </row>
    <row r="52" spans="1:19" ht="28.5" customHeight="1" x14ac:dyDescent="0.7">
      <c r="A52" s="5">
        <v>50</v>
      </c>
      <c r="B52" s="6" t="s">
        <v>121</v>
      </c>
      <c r="C52" s="76">
        <v>1031793993</v>
      </c>
      <c r="D52" s="76">
        <v>544244462</v>
      </c>
      <c r="E52" s="77" t="s">
        <v>141</v>
      </c>
      <c r="F52" s="25">
        <v>1929</v>
      </c>
      <c r="G52" s="26" t="s">
        <v>204</v>
      </c>
      <c r="H52" s="27">
        <v>150</v>
      </c>
      <c r="I52" s="15">
        <v>18</v>
      </c>
      <c r="J52" s="8" t="s">
        <v>136</v>
      </c>
      <c r="K52" s="16">
        <v>120</v>
      </c>
      <c r="L52" s="12">
        <v>61</v>
      </c>
      <c r="M52" s="10" t="s">
        <v>245</v>
      </c>
      <c r="N52" s="13">
        <v>120</v>
      </c>
      <c r="O52" s="23">
        <v>339</v>
      </c>
      <c r="P52" s="9" t="s">
        <v>274</v>
      </c>
      <c r="Q52" s="24">
        <v>120</v>
      </c>
      <c r="R52" s="29">
        <f t="shared" si="3"/>
        <v>510</v>
      </c>
      <c r="S52" s="32" t="str">
        <f t="shared" si="4"/>
        <v>مستحق</v>
      </c>
    </row>
    <row r="53" spans="1:19" ht="28.5" customHeight="1" x14ac:dyDescent="0.7">
      <c r="A53" s="5">
        <v>51</v>
      </c>
      <c r="B53" s="30" t="s">
        <v>250</v>
      </c>
      <c r="C53" s="76">
        <v>1025889054</v>
      </c>
      <c r="D53" s="76">
        <v>537699608</v>
      </c>
      <c r="E53" s="77" t="s">
        <v>194</v>
      </c>
      <c r="F53" s="25">
        <v>1970</v>
      </c>
      <c r="G53" s="26" t="s">
        <v>194</v>
      </c>
      <c r="H53" s="27">
        <v>120</v>
      </c>
      <c r="I53" s="15">
        <v>45</v>
      </c>
      <c r="J53" s="8" t="s">
        <v>197</v>
      </c>
      <c r="K53" s="16">
        <v>120</v>
      </c>
      <c r="L53" s="12">
        <v>60</v>
      </c>
      <c r="M53" s="10" t="s">
        <v>245</v>
      </c>
      <c r="N53" s="13">
        <v>120</v>
      </c>
      <c r="O53" s="23">
        <v>352</v>
      </c>
      <c r="P53" s="9" t="s">
        <v>274</v>
      </c>
      <c r="Q53" s="24">
        <v>120</v>
      </c>
      <c r="R53" s="29">
        <f t="shared" si="3"/>
        <v>480</v>
      </c>
      <c r="S53" s="32" t="str">
        <f t="shared" si="4"/>
        <v>مستحق</v>
      </c>
    </row>
    <row r="54" spans="1:19" ht="28.5" customHeight="1" x14ac:dyDescent="0.7">
      <c r="A54" s="5">
        <v>52</v>
      </c>
      <c r="B54" s="30" t="s">
        <v>97</v>
      </c>
      <c r="C54" s="76">
        <v>1002104626</v>
      </c>
      <c r="D54" s="76">
        <v>505917488</v>
      </c>
      <c r="E54" s="77" t="s">
        <v>157</v>
      </c>
      <c r="F54" s="25">
        <v>1860</v>
      </c>
      <c r="G54" s="26" t="s">
        <v>214</v>
      </c>
      <c r="H54" s="27">
        <v>120</v>
      </c>
      <c r="I54" s="15">
        <v>2026</v>
      </c>
      <c r="J54" s="8" t="s">
        <v>210</v>
      </c>
      <c r="K54" s="16">
        <v>120</v>
      </c>
      <c r="L54" s="12">
        <v>253</v>
      </c>
      <c r="M54" s="10" t="s">
        <v>50</v>
      </c>
      <c r="N54" s="13">
        <v>120</v>
      </c>
      <c r="O54" s="23">
        <v>355</v>
      </c>
      <c r="P54" s="9" t="s">
        <v>274</v>
      </c>
      <c r="Q54" s="24">
        <v>120</v>
      </c>
      <c r="R54" s="29">
        <f t="shared" si="3"/>
        <v>480</v>
      </c>
      <c r="S54" s="32" t="str">
        <f t="shared" si="4"/>
        <v>مستحق</v>
      </c>
    </row>
    <row r="55" spans="1:19" ht="28.5" customHeight="1" x14ac:dyDescent="0.7">
      <c r="A55" s="5">
        <v>53</v>
      </c>
      <c r="B55" s="30" t="s">
        <v>84</v>
      </c>
      <c r="C55" s="76">
        <v>1008189860</v>
      </c>
      <c r="D55" s="76">
        <v>501094303</v>
      </c>
      <c r="E55" s="77" t="s">
        <v>157</v>
      </c>
      <c r="F55" s="25">
        <v>1936</v>
      </c>
      <c r="G55" s="26" t="s">
        <v>199</v>
      </c>
      <c r="H55" s="27">
        <v>120</v>
      </c>
      <c r="I55" s="15">
        <v>124</v>
      </c>
      <c r="J55" s="8" t="s">
        <v>30</v>
      </c>
      <c r="K55" s="16">
        <v>120</v>
      </c>
      <c r="L55" s="12">
        <v>306</v>
      </c>
      <c r="M55" s="10" t="s">
        <v>272</v>
      </c>
      <c r="N55" s="13">
        <v>120</v>
      </c>
      <c r="O55" s="23">
        <v>361</v>
      </c>
      <c r="P55" s="9" t="s">
        <v>274</v>
      </c>
      <c r="Q55" s="24">
        <v>120</v>
      </c>
      <c r="R55" s="29">
        <f t="shared" si="3"/>
        <v>480</v>
      </c>
      <c r="S55" s="32" t="str">
        <f t="shared" si="4"/>
        <v>مستحق</v>
      </c>
    </row>
    <row r="56" spans="1:19" ht="28.5" customHeight="1" x14ac:dyDescent="0.7">
      <c r="A56" s="5">
        <v>54</v>
      </c>
      <c r="B56" s="6" t="s">
        <v>275</v>
      </c>
      <c r="C56" s="76">
        <v>1003403530</v>
      </c>
      <c r="D56" s="76">
        <v>556999751</v>
      </c>
      <c r="E56" s="77" t="s">
        <v>276</v>
      </c>
      <c r="F56" s="43"/>
      <c r="G56" s="44"/>
      <c r="H56" s="45"/>
      <c r="I56" s="43"/>
      <c r="J56" s="44"/>
      <c r="K56" s="45"/>
      <c r="L56" s="12">
        <v>278</v>
      </c>
      <c r="M56" s="10" t="s">
        <v>276</v>
      </c>
      <c r="N56" s="13">
        <v>120</v>
      </c>
      <c r="O56" s="23">
        <v>362</v>
      </c>
      <c r="P56" s="9" t="s">
        <v>274</v>
      </c>
      <c r="Q56" s="24">
        <v>120</v>
      </c>
      <c r="R56" s="29">
        <f t="shared" si="3"/>
        <v>240</v>
      </c>
      <c r="S56" s="32" t="str">
        <f>IF(R56&gt;=240,"مستحق","غير مستحق")</f>
        <v>مستحق</v>
      </c>
    </row>
    <row r="57" spans="1:19" ht="28.5" customHeight="1" x14ac:dyDescent="0.7">
      <c r="A57" s="5">
        <v>55</v>
      </c>
      <c r="B57" s="6" t="s">
        <v>290</v>
      </c>
      <c r="C57" s="76">
        <v>1011072020</v>
      </c>
      <c r="D57" s="76">
        <v>505917988</v>
      </c>
      <c r="E57" s="77" t="s">
        <v>190</v>
      </c>
      <c r="F57" s="25">
        <v>1955</v>
      </c>
      <c r="G57" s="26" t="s">
        <v>232</v>
      </c>
      <c r="H57" s="27">
        <v>120</v>
      </c>
      <c r="I57" s="15">
        <v>367</v>
      </c>
      <c r="J57" s="8" t="s">
        <v>273</v>
      </c>
      <c r="K57" s="16">
        <v>120</v>
      </c>
      <c r="L57" s="12">
        <v>371</v>
      </c>
      <c r="M57" s="10" t="s">
        <v>273</v>
      </c>
      <c r="N57" s="13">
        <v>120</v>
      </c>
      <c r="O57" s="23">
        <v>375</v>
      </c>
      <c r="P57" s="9" t="s">
        <v>273</v>
      </c>
      <c r="Q57" s="24">
        <v>120</v>
      </c>
      <c r="R57" s="29">
        <f t="shared" si="3"/>
        <v>480</v>
      </c>
      <c r="S57" s="32" t="str">
        <f t="shared" ref="S57:S66" si="5">IF(R57&gt;=480,"مستحق","غير مستحق")</f>
        <v>مستحق</v>
      </c>
    </row>
    <row r="58" spans="1:19" ht="28.5" customHeight="1" x14ac:dyDescent="0.7">
      <c r="A58" s="5">
        <v>56</v>
      </c>
      <c r="B58" s="6" t="s">
        <v>291</v>
      </c>
      <c r="C58" s="76">
        <v>1046856892</v>
      </c>
      <c r="D58" s="76">
        <v>503868367</v>
      </c>
      <c r="E58" s="77" t="s">
        <v>190</v>
      </c>
      <c r="F58" s="25">
        <v>1956</v>
      </c>
      <c r="G58" s="26" t="s">
        <v>232</v>
      </c>
      <c r="H58" s="27">
        <v>120</v>
      </c>
      <c r="I58" s="15">
        <v>368</v>
      </c>
      <c r="J58" s="8" t="s">
        <v>273</v>
      </c>
      <c r="K58" s="16">
        <v>120</v>
      </c>
      <c r="L58" s="12">
        <v>372</v>
      </c>
      <c r="M58" s="10" t="s">
        <v>273</v>
      </c>
      <c r="N58" s="13">
        <v>120</v>
      </c>
      <c r="O58" s="23">
        <v>376</v>
      </c>
      <c r="P58" s="9" t="s">
        <v>273</v>
      </c>
      <c r="Q58" s="24">
        <v>120</v>
      </c>
      <c r="R58" s="29">
        <f t="shared" si="3"/>
        <v>480</v>
      </c>
      <c r="S58" s="32" t="str">
        <f t="shared" si="5"/>
        <v>مستحق</v>
      </c>
    </row>
    <row r="59" spans="1:19" ht="28.5" customHeight="1" x14ac:dyDescent="0.7">
      <c r="A59" s="5">
        <v>57</v>
      </c>
      <c r="B59" s="6" t="s">
        <v>293</v>
      </c>
      <c r="C59" s="76">
        <v>1083532125</v>
      </c>
      <c r="D59" s="76">
        <v>550988596</v>
      </c>
      <c r="E59" s="77" t="s">
        <v>295</v>
      </c>
      <c r="F59" s="25">
        <v>1959</v>
      </c>
      <c r="G59" s="26" t="s">
        <v>232</v>
      </c>
      <c r="H59" s="27">
        <v>120</v>
      </c>
      <c r="I59" s="15">
        <v>369</v>
      </c>
      <c r="J59" s="8" t="s">
        <v>273</v>
      </c>
      <c r="K59" s="16">
        <v>120</v>
      </c>
      <c r="L59" s="12">
        <v>373</v>
      </c>
      <c r="M59" s="10" t="s">
        <v>273</v>
      </c>
      <c r="N59" s="13">
        <v>120</v>
      </c>
      <c r="O59" s="23">
        <v>377</v>
      </c>
      <c r="P59" s="9" t="s">
        <v>273</v>
      </c>
      <c r="Q59" s="24">
        <v>120</v>
      </c>
      <c r="R59" s="29">
        <f t="shared" si="3"/>
        <v>480</v>
      </c>
      <c r="S59" s="32" t="str">
        <f t="shared" si="5"/>
        <v>مستحق</v>
      </c>
    </row>
    <row r="60" spans="1:19" ht="28.5" customHeight="1" x14ac:dyDescent="0.7">
      <c r="A60" s="5">
        <v>58</v>
      </c>
      <c r="B60" s="6" t="s">
        <v>119</v>
      </c>
      <c r="C60" s="76">
        <v>1000408755</v>
      </c>
      <c r="D60" s="76">
        <v>505914753</v>
      </c>
      <c r="E60" s="77" t="s">
        <v>189</v>
      </c>
      <c r="F60" s="25">
        <v>1940</v>
      </c>
      <c r="G60" s="26" t="s">
        <v>201</v>
      </c>
      <c r="H60" s="27">
        <v>120</v>
      </c>
      <c r="I60" s="15">
        <v>171</v>
      </c>
      <c r="J60" s="8" t="s">
        <v>257</v>
      </c>
      <c r="K60" s="16">
        <v>120</v>
      </c>
      <c r="L60" s="12">
        <v>388</v>
      </c>
      <c r="M60" s="10" t="s">
        <v>279</v>
      </c>
      <c r="N60" s="13">
        <v>120</v>
      </c>
      <c r="O60" s="23">
        <v>389</v>
      </c>
      <c r="P60" s="9" t="s">
        <v>279</v>
      </c>
      <c r="Q60" s="24">
        <v>120</v>
      </c>
      <c r="R60" s="29">
        <f t="shared" si="3"/>
        <v>480</v>
      </c>
      <c r="S60" s="32" t="str">
        <f t="shared" si="5"/>
        <v>مستحق</v>
      </c>
    </row>
    <row r="61" spans="1:19" ht="28.5" customHeight="1" x14ac:dyDescent="0.7">
      <c r="A61" s="5">
        <v>59</v>
      </c>
      <c r="B61" s="30" t="s">
        <v>102</v>
      </c>
      <c r="C61" s="76">
        <v>1008603316</v>
      </c>
      <c r="D61" s="76">
        <v>555937172</v>
      </c>
      <c r="E61" s="77" t="s">
        <v>176</v>
      </c>
      <c r="F61" s="25">
        <v>1901</v>
      </c>
      <c r="G61" s="26" t="s">
        <v>228</v>
      </c>
      <c r="H61" s="27">
        <v>120</v>
      </c>
      <c r="I61" s="15">
        <v>2055</v>
      </c>
      <c r="J61" s="8" t="s">
        <v>58</v>
      </c>
      <c r="K61" s="16">
        <v>120</v>
      </c>
      <c r="L61" s="12">
        <v>40</v>
      </c>
      <c r="M61" s="10" t="s">
        <v>236</v>
      </c>
      <c r="N61" s="13">
        <v>120</v>
      </c>
      <c r="O61" s="23">
        <v>390</v>
      </c>
      <c r="P61" s="9" t="s">
        <v>279</v>
      </c>
      <c r="Q61" s="24">
        <v>120</v>
      </c>
      <c r="R61" s="29">
        <f t="shared" si="3"/>
        <v>480</v>
      </c>
      <c r="S61" s="32" t="str">
        <f t="shared" si="5"/>
        <v>مستحق</v>
      </c>
    </row>
    <row r="62" spans="1:19" ht="28.5" customHeight="1" x14ac:dyDescent="0.7">
      <c r="A62" s="5">
        <v>60</v>
      </c>
      <c r="B62" s="30" t="s">
        <v>85</v>
      </c>
      <c r="C62" s="76">
        <v>1016093302</v>
      </c>
      <c r="D62" s="76">
        <v>500848458</v>
      </c>
      <c r="E62" s="77" t="s">
        <v>155</v>
      </c>
      <c r="F62" s="25">
        <v>1935</v>
      </c>
      <c r="G62" s="26" t="s">
        <v>199</v>
      </c>
      <c r="H62" s="27">
        <v>130</v>
      </c>
      <c r="I62" s="15">
        <v>129</v>
      </c>
      <c r="J62" s="8" t="s">
        <v>31</v>
      </c>
      <c r="K62" s="16">
        <v>120</v>
      </c>
      <c r="L62" s="12">
        <v>54</v>
      </c>
      <c r="M62" s="10" t="s">
        <v>245</v>
      </c>
      <c r="N62" s="13">
        <v>120</v>
      </c>
      <c r="O62" s="23">
        <v>391</v>
      </c>
      <c r="P62" s="9" t="s">
        <v>279</v>
      </c>
      <c r="Q62" s="24">
        <v>150</v>
      </c>
      <c r="R62" s="29">
        <f t="shared" si="3"/>
        <v>520</v>
      </c>
      <c r="S62" s="32" t="str">
        <f t="shared" si="5"/>
        <v>مستحق</v>
      </c>
    </row>
    <row r="63" spans="1:19" ht="28.5" customHeight="1" x14ac:dyDescent="0.7">
      <c r="A63" s="5">
        <v>61</v>
      </c>
      <c r="B63" s="6" t="s">
        <v>288</v>
      </c>
      <c r="C63" s="76">
        <v>1003044847</v>
      </c>
      <c r="D63" s="76">
        <v>505935371</v>
      </c>
      <c r="E63" s="77" t="s">
        <v>299</v>
      </c>
      <c r="F63" s="25">
        <v>399</v>
      </c>
      <c r="G63" s="26" t="s">
        <v>283</v>
      </c>
      <c r="H63" s="27">
        <v>120</v>
      </c>
      <c r="I63" s="15">
        <v>398</v>
      </c>
      <c r="J63" s="8" t="s">
        <v>283</v>
      </c>
      <c r="K63" s="16">
        <v>120</v>
      </c>
      <c r="L63" s="12">
        <v>397</v>
      </c>
      <c r="M63" s="10" t="s">
        <v>283</v>
      </c>
      <c r="N63" s="13">
        <v>120</v>
      </c>
      <c r="O63" s="23">
        <v>396</v>
      </c>
      <c r="P63" s="9" t="s">
        <v>283</v>
      </c>
      <c r="Q63" s="24">
        <v>120</v>
      </c>
      <c r="R63" s="29">
        <f t="shared" si="3"/>
        <v>480</v>
      </c>
      <c r="S63" s="32" t="str">
        <f t="shared" si="5"/>
        <v>مستحق</v>
      </c>
    </row>
    <row r="64" spans="1:19" ht="28.5" customHeight="1" x14ac:dyDescent="0.7">
      <c r="A64" s="5">
        <v>62</v>
      </c>
      <c r="B64" s="6" t="s">
        <v>12</v>
      </c>
      <c r="C64" s="76">
        <v>1004515324</v>
      </c>
      <c r="D64" s="76">
        <v>505918241</v>
      </c>
      <c r="E64" s="77" t="s">
        <v>144</v>
      </c>
      <c r="F64" s="25">
        <v>1971</v>
      </c>
      <c r="G64" s="26" t="s">
        <v>208</v>
      </c>
      <c r="H64" s="27">
        <v>200</v>
      </c>
      <c r="I64" s="43"/>
      <c r="J64" s="44"/>
      <c r="K64" s="45"/>
      <c r="L64" s="12">
        <v>32</v>
      </c>
      <c r="M64" s="10" t="s">
        <v>138</v>
      </c>
      <c r="N64" s="13">
        <v>200</v>
      </c>
      <c r="O64" s="23">
        <v>400</v>
      </c>
      <c r="P64" s="9" t="s">
        <v>283</v>
      </c>
      <c r="Q64" s="24">
        <v>200</v>
      </c>
      <c r="R64" s="29">
        <f t="shared" si="3"/>
        <v>600</v>
      </c>
      <c r="S64" s="32" t="str">
        <f t="shared" si="5"/>
        <v>مستحق</v>
      </c>
    </row>
    <row r="65" spans="1:19" ht="28.5" customHeight="1" x14ac:dyDescent="0.7">
      <c r="A65" s="5">
        <v>63</v>
      </c>
      <c r="B65" s="30" t="s">
        <v>78</v>
      </c>
      <c r="C65" s="76">
        <v>1002808267</v>
      </c>
      <c r="D65" s="76">
        <v>506055779</v>
      </c>
      <c r="E65" s="77" t="s">
        <v>152</v>
      </c>
      <c r="F65" s="25">
        <v>1922</v>
      </c>
      <c r="G65" s="26" t="s">
        <v>216</v>
      </c>
      <c r="H65" s="27">
        <v>120</v>
      </c>
      <c r="I65" s="15">
        <v>58</v>
      </c>
      <c r="J65" s="8" t="s">
        <v>26</v>
      </c>
      <c r="K65" s="16">
        <v>120</v>
      </c>
      <c r="L65" s="12">
        <v>42</v>
      </c>
      <c r="M65" s="10" t="s">
        <v>235</v>
      </c>
      <c r="N65" s="13">
        <v>120</v>
      </c>
      <c r="O65" s="23">
        <v>405</v>
      </c>
      <c r="P65" s="9" t="s">
        <v>284</v>
      </c>
      <c r="Q65" s="24">
        <v>120</v>
      </c>
      <c r="R65" s="29">
        <f t="shared" si="3"/>
        <v>480</v>
      </c>
      <c r="S65" s="32" t="str">
        <f t="shared" si="5"/>
        <v>مستحق</v>
      </c>
    </row>
    <row r="66" spans="1:19" ht="28.5" customHeight="1" x14ac:dyDescent="0.7">
      <c r="A66" s="5">
        <v>64</v>
      </c>
      <c r="B66" s="30" t="s">
        <v>77</v>
      </c>
      <c r="C66" s="76">
        <v>1002808309</v>
      </c>
      <c r="D66" s="76">
        <v>505849790</v>
      </c>
      <c r="E66" s="77" t="s">
        <v>151</v>
      </c>
      <c r="F66" s="25">
        <v>1921</v>
      </c>
      <c r="G66" s="26" t="s">
        <v>216</v>
      </c>
      <c r="H66" s="27">
        <v>120</v>
      </c>
      <c r="I66" s="15">
        <v>57</v>
      </c>
      <c r="J66" s="8" t="s">
        <v>26</v>
      </c>
      <c r="K66" s="16">
        <v>120</v>
      </c>
      <c r="L66" s="12">
        <v>43</v>
      </c>
      <c r="M66" s="10" t="s">
        <v>235</v>
      </c>
      <c r="N66" s="13">
        <v>120</v>
      </c>
      <c r="O66" s="23">
        <v>406</v>
      </c>
      <c r="P66" s="9" t="s">
        <v>284</v>
      </c>
      <c r="Q66" s="24">
        <v>120</v>
      </c>
      <c r="R66" s="29">
        <f t="shared" si="3"/>
        <v>480</v>
      </c>
      <c r="S66" s="32" t="str">
        <f t="shared" si="5"/>
        <v>مستحق</v>
      </c>
    </row>
    <row r="67" spans="1:19" ht="28.5" customHeight="1" x14ac:dyDescent="0.7">
      <c r="A67" s="5">
        <v>65</v>
      </c>
      <c r="B67" s="30" t="s">
        <v>49</v>
      </c>
      <c r="C67" s="76">
        <v>1041400357</v>
      </c>
      <c r="D67" s="76">
        <v>591120559</v>
      </c>
      <c r="E67" s="77" t="s">
        <v>48</v>
      </c>
      <c r="F67" s="43"/>
      <c r="G67" s="44"/>
      <c r="H67" s="45"/>
      <c r="I67" s="43"/>
      <c r="J67" s="44"/>
      <c r="K67" s="45"/>
      <c r="L67" s="12">
        <v>251</v>
      </c>
      <c r="M67" s="10" t="s">
        <v>48</v>
      </c>
      <c r="N67" s="13">
        <v>120</v>
      </c>
      <c r="O67" s="23">
        <v>408</v>
      </c>
      <c r="P67" s="9" t="s">
        <v>287</v>
      </c>
      <c r="Q67" s="24">
        <v>120</v>
      </c>
      <c r="R67" s="29">
        <f t="shared" ref="R67:R98" si="6">H67+K67+N67+Q67</f>
        <v>240</v>
      </c>
      <c r="S67" s="32" t="str">
        <f>IF(R67&gt;=240,"مستحق","غير مستحق")</f>
        <v>مستحق</v>
      </c>
    </row>
    <row r="68" spans="1:19" ht="28.5" customHeight="1" x14ac:dyDescent="0.7">
      <c r="A68" s="5">
        <v>66</v>
      </c>
      <c r="B68" s="30" t="s">
        <v>92</v>
      </c>
      <c r="C68" s="76">
        <v>1101187977</v>
      </c>
      <c r="D68" s="76">
        <v>545625000</v>
      </c>
      <c r="E68" s="77" t="s">
        <v>36</v>
      </c>
      <c r="F68" s="43"/>
      <c r="G68" s="44"/>
      <c r="H68" s="45"/>
      <c r="I68" s="43"/>
      <c r="J68" s="44"/>
      <c r="K68" s="45"/>
      <c r="L68" s="12">
        <v>165</v>
      </c>
      <c r="M68" s="10" t="s">
        <v>36</v>
      </c>
      <c r="N68" s="13">
        <v>120</v>
      </c>
      <c r="O68" s="23">
        <v>410</v>
      </c>
      <c r="P68" s="9" t="s">
        <v>285</v>
      </c>
      <c r="Q68" s="24">
        <v>120</v>
      </c>
      <c r="R68" s="29">
        <f t="shared" si="6"/>
        <v>240</v>
      </c>
      <c r="S68" s="32" t="str">
        <f>IF(R68&gt;=240,"مستحق","غير مستحق")</f>
        <v>مستحق</v>
      </c>
    </row>
    <row r="69" spans="1:19" ht="28.5" customHeight="1" x14ac:dyDescent="0.7">
      <c r="A69" s="5">
        <v>67</v>
      </c>
      <c r="B69" s="30" t="s">
        <v>8</v>
      </c>
      <c r="C69" s="76">
        <v>1078848049</v>
      </c>
      <c r="D69" s="76">
        <v>544555727</v>
      </c>
      <c r="E69" s="77" t="s">
        <v>36</v>
      </c>
      <c r="F69" s="43"/>
      <c r="G69" s="44"/>
      <c r="H69" s="45"/>
      <c r="I69" s="43"/>
      <c r="J69" s="44"/>
      <c r="K69" s="45"/>
      <c r="L69" s="12">
        <v>164</v>
      </c>
      <c r="M69" s="10" t="s">
        <v>36</v>
      </c>
      <c r="N69" s="13">
        <v>120</v>
      </c>
      <c r="O69" s="23">
        <v>413</v>
      </c>
      <c r="P69" s="9" t="s">
        <v>285</v>
      </c>
      <c r="Q69" s="24">
        <v>120</v>
      </c>
      <c r="R69" s="29">
        <f t="shared" si="6"/>
        <v>240</v>
      </c>
      <c r="S69" s="32" t="str">
        <f>IF(R69&gt;=240,"مستحق","غير مستحق")</f>
        <v>مستحق</v>
      </c>
    </row>
    <row r="70" spans="1:19" ht="28.5" customHeight="1" x14ac:dyDescent="0.7">
      <c r="A70" s="5">
        <v>68</v>
      </c>
      <c r="B70" s="30" t="s">
        <v>81</v>
      </c>
      <c r="C70" s="76">
        <v>1096042831</v>
      </c>
      <c r="D70" s="76">
        <v>541222549</v>
      </c>
      <c r="E70" s="77" t="s">
        <v>154</v>
      </c>
      <c r="F70" s="25">
        <v>65</v>
      </c>
      <c r="G70" s="26" t="s">
        <v>245</v>
      </c>
      <c r="H70" s="27">
        <v>120</v>
      </c>
      <c r="I70" s="15">
        <v>66</v>
      </c>
      <c r="J70" s="8" t="s">
        <v>245</v>
      </c>
      <c r="K70" s="16">
        <v>120</v>
      </c>
      <c r="L70" s="12">
        <v>81</v>
      </c>
      <c r="M70" s="10" t="s">
        <v>29</v>
      </c>
      <c r="N70" s="13">
        <v>120</v>
      </c>
      <c r="O70" s="23">
        <v>414</v>
      </c>
      <c r="P70" s="9" t="s">
        <v>286</v>
      </c>
      <c r="Q70" s="24">
        <v>120</v>
      </c>
      <c r="R70" s="29">
        <f t="shared" si="6"/>
        <v>480</v>
      </c>
      <c r="S70" s="32" t="str">
        <f>IF(R70&gt;=480,"مستحق","غير مستحق")</f>
        <v>مستحق</v>
      </c>
    </row>
    <row r="71" spans="1:19" ht="28.5" customHeight="1" x14ac:dyDescent="0.7">
      <c r="A71" s="5">
        <v>69</v>
      </c>
      <c r="B71" s="30" t="s">
        <v>89</v>
      </c>
      <c r="C71" s="76">
        <v>1025546498</v>
      </c>
      <c r="D71" s="76">
        <v>505929507</v>
      </c>
      <c r="E71" s="77" t="s">
        <v>161</v>
      </c>
      <c r="F71" s="25">
        <v>1961</v>
      </c>
      <c r="G71" s="26" t="s">
        <v>232</v>
      </c>
      <c r="H71" s="27">
        <v>120</v>
      </c>
      <c r="I71" s="15">
        <v>144</v>
      </c>
      <c r="J71" s="8" t="s">
        <v>34</v>
      </c>
      <c r="K71" s="16">
        <v>120</v>
      </c>
      <c r="L71" s="12">
        <v>44</v>
      </c>
      <c r="M71" s="10" t="s">
        <v>235</v>
      </c>
      <c r="N71" s="13">
        <v>120</v>
      </c>
      <c r="O71" s="23">
        <v>415</v>
      </c>
      <c r="P71" s="9" t="s">
        <v>286</v>
      </c>
      <c r="Q71" s="24">
        <v>120</v>
      </c>
      <c r="R71" s="29">
        <f t="shared" si="6"/>
        <v>480</v>
      </c>
      <c r="S71" s="32" t="str">
        <f>IF(R71&gt;=480,"مستحق","غير مستحق")</f>
        <v>مستحق</v>
      </c>
    </row>
    <row r="72" spans="1:19" ht="28.5" customHeight="1" x14ac:dyDescent="0.7">
      <c r="A72" s="5">
        <v>70</v>
      </c>
      <c r="B72" s="30" t="s">
        <v>53</v>
      </c>
      <c r="C72" s="76">
        <v>1050584102</v>
      </c>
      <c r="D72" s="76">
        <v>505841024</v>
      </c>
      <c r="E72" s="77" t="s">
        <v>54</v>
      </c>
      <c r="F72" s="43"/>
      <c r="G72" s="44"/>
      <c r="H72" s="45"/>
      <c r="I72" s="15">
        <v>290</v>
      </c>
      <c r="J72" s="8" t="s">
        <v>54</v>
      </c>
      <c r="K72" s="16">
        <v>120</v>
      </c>
      <c r="L72" s="12">
        <v>416</v>
      </c>
      <c r="M72" s="10" t="s">
        <v>297</v>
      </c>
      <c r="N72" s="13">
        <v>120</v>
      </c>
      <c r="O72" s="23">
        <v>417</v>
      </c>
      <c r="P72" s="9" t="s">
        <v>297</v>
      </c>
      <c r="Q72" s="24">
        <v>120</v>
      </c>
      <c r="R72" s="29">
        <f t="shared" si="6"/>
        <v>360</v>
      </c>
      <c r="S72" s="32" t="str">
        <f>IF(R72&gt;=240,"مستحق","غير مستحق")</f>
        <v>مستحق</v>
      </c>
    </row>
    <row r="73" spans="1:19" ht="28.5" customHeight="1" x14ac:dyDescent="0.7">
      <c r="A73" s="5">
        <v>104</v>
      </c>
      <c r="B73" s="75" t="s">
        <v>301</v>
      </c>
      <c r="C73" s="76">
        <v>1010217121</v>
      </c>
      <c r="D73" s="76">
        <v>555883747</v>
      </c>
      <c r="E73" s="77" t="s">
        <v>302</v>
      </c>
      <c r="F73" s="25">
        <v>462</v>
      </c>
      <c r="G73" s="26" t="s">
        <v>303</v>
      </c>
      <c r="H73" s="27">
        <v>120</v>
      </c>
      <c r="I73" s="15">
        <v>462</v>
      </c>
      <c r="J73" s="8" t="s">
        <v>303</v>
      </c>
      <c r="K73" s="16">
        <v>120</v>
      </c>
      <c r="L73" s="12">
        <v>462</v>
      </c>
      <c r="M73" s="10" t="s">
        <v>303</v>
      </c>
      <c r="N73" s="13">
        <v>120</v>
      </c>
      <c r="O73" s="23">
        <v>462</v>
      </c>
      <c r="P73" s="9" t="s">
        <v>303</v>
      </c>
      <c r="Q73" s="24">
        <v>140</v>
      </c>
      <c r="R73" s="29">
        <f t="shared" si="6"/>
        <v>500</v>
      </c>
      <c r="S73" s="32" t="str">
        <f t="shared" ref="S73:S80" si="7">IF(R73&gt;=480,"مستحق","غير مستحق")</f>
        <v>مستحق</v>
      </c>
    </row>
    <row r="74" spans="1:19" ht="28.5" customHeight="1" x14ac:dyDescent="0.7">
      <c r="A74" s="5">
        <v>95</v>
      </c>
      <c r="B74" s="75" t="s">
        <v>304</v>
      </c>
      <c r="C74" s="76">
        <v>1045187257</v>
      </c>
      <c r="D74" s="76">
        <v>505962298</v>
      </c>
      <c r="E74" s="77" t="s">
        <v>305</v>
      </c>
      <c r="F74" s="25">
        <v>464</v>
      </c>
      <c r="G74" s="26" t="s">
        <v>306</v>
      </c>
      <c r="H74" s="27">
        <v>120</v>
      </c>
      <c r="I74" s="15">
        <v>464</v>
      </c>
      <c r="J74" s="8" t="s">
        <v>306</v>
      </c>
      <c r="K74" s="16">
        <v>120</v>
      </c>
      <c r="L74" s="12">
        <v>464</v>
      </c>
      <c r="M74" s="10" t="s">
        <v>306</v>
      </c>
      <c r="N74" s="13">
        <v>120</v>
      </c>
      <c r="O74" s="23">
        <v>464</v>
      </c>
      <c r="P74" s="9" t="s">
        <v>306</v>
      </c>
      <c r="Q74" s="24">
        <v>120</v>
      </c>
      <c r="R74" s="29">
        <f t="shared" si="6"/>
        <v>480</v>
      </c>
      <c r="S74" s="32" t="str">
        <f t="shared" si="7"/>
        <v>مستحق</v>
      </c>
    </row>
    <row r="75" spans="1:19" ht="28.5" customHeight="1" x14ac:dyDescent="0.7">
      <c r="A75" s="5">
        <v>102</v>
      </c>
      <c r="B75" s="75" t="s">
        <v>112</v>
      </c>
      <c r="C75" s="76">
        <v>1012476584</v>
      </c>
      <c r="D75" s="76">
        <v>504931003</v>
      </c>
      <c r="E75" s="77" t="s">
        <v>193</v>
      </c>
      <c r="F75" s="25">
        <v>476</v>
      </c>
      <c r="G75" s="26" t="s">
        <v>307</v>
      </c>
      <c r="H75" s="27">
        <v>120</v>
      </c>
      <c r="I75" s="15">
        <v>476</v>
      </c>
      <c r="J75" s="8" t="s">
        <v>307</v>
      </c>
      <c r="K75" s="16">
        <v>120</v>
      </c>
      <c r="L75" s="12">
        <v>476</v>
      </c>
      <c r="M75" s="10" t="s">
        <v>307</v>
      </c>
      <c r="N75" s="13">
        <v>120</v>
      </c>
      <c r="O75" s="23">
        <v>476</v>
      </c>
      <c r="P75" s="9" t="s">
        <v>307</v>
      </c>
      <c r="Q75" s="24">
        <v>140</v>
      </c>
      <c r="R75" s="29">
        <f t="shared" si="6"/>
        <v>500</v>
      </c>
      <c r="S75" s="32" t="str">
        <f t="shared" si="7"/>
        <v>مستحق</v>
      </c>
    </row>
    <row r="76" spans="1:19" ht="28.5" customHeight="1" x14ac:dyDescent="0.7">
      <c r="A76" s="5">
        <v>71</v>
      </c>
      <c r="B76" s="30" t="s">
        <v>15</v>
      </c>
      <c r="C76" s="76">
        <v>1081241851</v>
      </c>
      <c r="D76" s="76">
        <v>555825205</v>
      </c>
      <c r="E76" s="77" t="s">
        <v>17</v>
      </c>
      <c r="F76" s="25">
        <v>1953</v>
      </c>
      <c r="G76" s="26" t="s">
        <v>206</v>
      </c>
      <c r="H76" s="27">
        <v>120</v>
      </c>
      <c r="I76" s="15">
        <v>46</v>
      </c>
      <c r="J76" s="8" t="s">
        <v>198</v>
      </c>
      <c r="K76" s="16">
        <v>120</v>
      </c>
      <c r="L76" s="12">
        <v>258</v>
      </c>
      <c r="M76" s="10" t="s">
        <v>268</v>
      </c>
      <c r="N76" s="13">
        <v>120</v>
      </c>
      <c r="O76" s="23">
        <v>477</v>
      </c>
      <c r="P76" s="9" t="s">
        <v>308</v>
      </c>
      <c r="Q76" s="24">
        <v>120</v>
      </c>
      <c r="R76" s="29">
        <f t="shared" si="6"/>
        <v>480</v>
      </c>
      <c r="S76" s="32" t="str">
        <f t="shared" si="7"/>
        <v>مستحق</v>
      </c>
    </row>
    <row r="77" spans="1:19" ht="28.5" customHeight="1" x14ac:dyDescent="0.7">
      <c r="A77" s="5">
        <v>72</v>
      </c>
      <c r="B77" s="30" t="s">
        <v>88</v>
      </c>
      <c r="C77" s="76">
        <v>1002181525</v>
      </c>
      <c r="D77" s="76">
        <v>559129000</v>
      </c>
      <c r="E77" s="77" t="s">
        <v>158</v>
      </c>
      <c r="F77" s="25">
        <v>1987</v>
      </c>
      <c r="G77" s="26" t="s">
        <v>222</v>
      </c>
      <c r="H77" s="27">
        <v>120</v>
      </c>
      <c r="I77" s="15">
        <v>131</v>
      </c>
      <c r="J77" s="8" t="s">
        <v>31</v>
      </c>
      <c r="K77" s="16">
        <v>120</v>
      </c>
      <c r="L77" s="12"/>
      <c r="M77" s="10"/>
      <c r="N77" s="13"/>
      <c r="O77" s="23"/>
      <c r="P77" s="9"/>
      <c r="Q77" s="24"/>
      <c r="R77" s="29">
        <f t="shared" si="6"/>
        <v>240</v>
      </c>
      <c r="S77" s="32" t="str">
        <f t="shared" si="7"/>
        <v>غير مستحق</v>
      </c>
    </row>
    <row r="78" spans="1:19" ht="28.5" customHeight="1" x14ac:dyDescent="0.7">
      <c r="A78" s="5">
        <v>73</v>
      </c>
      <c r="B78" s="30" t="s">
        <v>32</v>
      </c>
      <c r="C78" s="76">
        <v>1017677004</v>
      </c>
      <c r="D78" s="76">
        <v>553822557</v>
      </c>
      <c r="E78" s="77" t="s">
        <v>159</v>
      </c>
      <c r="F78" s="25">
        <v>133</v>
      </c>
      <c r="G78" s="26" t="s">
        <v>31</v>
      </c>
      <c r="H78" s="46">
        <v>150</v>
      </c>
      <c r="I78" s="15"/>
      <c r="J78" s="8"/>
      <c r="K78" s="16"/>
      <c r="L78" s="12"/>
      <c r="M78" s="10"/>
      <c r="N78" s="13"/>
      <c r="O78" s="23"/>
      <c r="P78" s="9"/>
      <c r="Q78" s="24"/>
      <c r="R78" s="29">
        <f t="shared" si="6"/>
        <v>150</v>
      </c>
      <c r="S78" s="32" t="str">
        <f t="shared" si="7"/>
        <v>غير مستحق</v>
      </c>
    </row>
    <row r="79" spans="1:19" ht="28.5" customHeight="1" x14ac:dyDescent="0.7">
      <c r="A79" s="5">
        <v>74</v>
      </c>
      <c r="B79" s="30" t="s">
        <v>14</v>
      </c>
      <c r="C79" s="76">
        <v>1011125661</v>
      </c>
      <c r="D79" s="76">
        <v>555917321</v>
      </c>
      <c r="E79" s="77" t="s">
        <v>163</v>
      </c>
      <c r="F79" s="25">
        <v>1942</v>
      </c>
      <c r="G79" s="26" t="s">
        <v>201</v>
      </c>
      <c r="H79" s="27">
        <v>120</v>
      </c>
      <c r="I79" s="15">
        <v>146</v>
      </c>
      <c r="J79" s="8" t="s">
        <v>34</v>
      </c>
      <c r="K79" s="16">
        <v>120</v>
      </c>
      <c r="L79" s="12">
        <v>75</v>
      </c>
      <c r="M79" s="10" t="s">
        <v>252</v>
      </c>
      <c r="N79" s="13">
        <v>120</v>
      </c>
      <c r="O79" s="23"/>
      <c r="P79" s="59"/>
      <c r="Q79" s="24"/>
      <c r="R79" s="29">
        <f t="shared" si="6"/>
        <v>360</v>
      </c>
      <c r="S79" s="32" t="str">
        <f t="shared" si="7"/>
        <v>غير مستحق</v>
      </c>
    </row>
    <row r="80" spans="1:19" ht="28.5" customHeight="1" x14ac:dyDescent="0.7">
      <c r="A80" s="5">
        <v>75</v>
      </c>
      <c r="B80" s="30" t="s">
        <v>91</v>
      </c>
      <c r="C80" s="76">
        <v>1002228730</v>
      </c>
      <c r="D80" s="76">
        <v>504921423</v>
      </c>
      <c r="E80" s="77" t="s">
        <v>203</v>
      </c>
      <c r="F80" s="25">
        <v>1910</v>
      </c>
      <c r="G80" s="26" t="s">
        <v>203</v>
      </c>
      <c r="H80" s="27">
        <v>120</v>
      </c>
      <c r="I80" s="15">
        <v>155</v>
      </c>
      <c r="J80" s="8" t="s">
        <v>35</v>
      </c>
      <c r="K80" s="16">
        <v>120</v>
      </c>
      <c r="L80" s="12"/>
      <c r="M80" s="10"/>
      <c r="N80" s="13"/>
      <c r="O80" s="23"/>
      <c r="P80" s="9"/>
      <c r="Q80" s="24"/>
      <c r="R80" s="29">
        <f t="shared" si="6"/>
        <v>240</v>
      </c>
      <c r="S80" s="32" t="str">
        <f t="shared" si="7"/>
        <v>غير مستحق</v>
      </c>
    </row>
    <row r="81" spans="1:19" ht="28.5" customHeight="1" x14ac:dyDescent="0.7">
      <c r="A81" s="5">
        <v>76</v>
      </c>
      <c r="B81" s="30" t="s">
        <v>40</v>
      </c>
      <c r="C81" s="76">
        <v>1002770194</v>
      </c>
      <c r="D81" s="76">
        <v>503912632</v>
      </c>
      <c r="E81" s="77" t="s">
        <v>41</v>
      </c>
      <c r="F81" s="43"/>
      <c r="G81" s="44"/>
      <c r="H81" s="45"/>
      <c r="I81" s="43"/>
      <c r="J81" s="44"/>
      <c r="K81" s="45"/>
      <c r="L81" s="12">
        <v>179</v>
      </c>
      <c r="M81" s="10" t="s">
        <v>41</v>
      </c>
      <c r="N81" s="13">
        <v>120</v>
      </c>
      <c r="O81" s="23"/>
      <c r="P81" s="9"/>
      <c r="Q81" s="24"/>
      <c r="R81" s="29">
        <f t="shared" si="6"/>
        <v>120</v>
      </c>
      <c r="S81" s="32" t="str">
        <f>IF(R81&gt;=240,"مستحق","غير مستحق")</f>
        <v>غير مستحق</v>
      </c>
    </row>
    <row r="82" spans="1:19" ht="28.5" customHeight="1" x14ac:dyDescent="0.7">
      <c r="A82" s="5">
        <v>77</v>
      </c>
      <c r="B82" s="30" t="s">
        <v>64</v>
      </c>
      <c r="C82" s="76">
        <v>1083465086</v>
      </c>
      <c r="D82" s="76">
        <v>564776818</v>
      </c>
      <c r="E82" s="77" t="s">
        <v>170</v>
      </c>
      <c r="F82" s="43"/>
      <c r="G82" s="44"/>
      <c r="H82" s="45"/>
      <c r="I82" s="15">
        <v>2043</v>
      </c>
      <c r="J82" s="8" t="s">
        <v>170</v>
      </c>
      <c r="K82" s="16">
        <v>150</v>
      </c>
      <c r="L82" s="12">
        <v>245</v>
      </c>
      <c r="M82" s="10" t="s">
        <v>47</v>
      </c>
      <c r="N82" s="13">
        <v>120</v>
      </c>
      <c r="O82" s="23"/>
      <c r="P82" s="9"/>
      <c r="Q82" s="24"/>
      <c r="R82" s="29">
        <f t="shared" si="6"/>
        <v>270</v>
      </c>
      <c r="S82" s="32" t="str">
        <f>IF(R82&gt;=360,"مستحق","غير مستحق")</f>
        <v>غير مستحق</v>
      </c>
    </row>
    <row r="83" spans="1:19" ht="28.5" customHeight="1" x14ac:dyDescent="0.7">
      <c r="A83" s="5">
        <v>78</v>
      </c>
      <c r="B83" s="30" t="s">
        <v>99</v>
      </c>
      <c r="C83" s="76">
        <v>1002228763</v>
      </c>
      <c r="D83" s="76">
        <v>506855051</v>
      </c>
      <c r="E83" s="77" t="s">
        <v>173</v>
      </c>
      <c r="F83" s="25">
        <v>1972</v>
      </c>
      <c r="G83" s="26" t="s">
        <v>173</v>
      </c>
      <c r="H83" s="27">
        <v>120</v>
      </c>
      <c r="I83" s="15">
        <v>296</v>
      </c>
      <c r="J83" s="8" t="s">
        <v>55</v>
      </c>
      <c r="K83" s="16">
        <v>120</v>
      </c>
      <c r="L83" s="12"/>
      <c r="M83" s="10"/>
      <c r="N83" s="13"/>
      <c r="O83" s="23"/>
      <c r="P83" s="9"/>
      <c r="Q83" s="24"/>
      <c r="R83" s="29">
        <f t="shared" si="6"/>
        <v>240</v>
      </c>
      <c r="S83" s="32" t="str">
        <f>IF(R83&gt;=480,"مستحق","غير مستحق")</f>
        <v>غير مستحق</v>
      </c>
    </row>
    <row r="84" spans="1:19" ht="28.5" customHeight="1" x14ac:dyDescent="0.7">
      <c r="A84" s="5">
        <v>79</v>
      </c>
      <c r="B84" s="30" t="s">
        <v>100</v>
      </c>
      <c r="C84" s="76">
        <v>1011385380</v>
      </c>
      <c r="D84" s="76">
        <v>505925848</v>
      </c>
      <c r="E84" s="77" t="s">
        <v>174</v>
      </c>
      <c r="F84" s="43"/>
      <c r="G84" s="44"/>
      <c r="H84" s="45"/>
      <c r="I84" s="43"/>
      <c r="J84" s="44"/>
      <c r="K84" s="45"/>
      <c r="L84" s="12">
        <v>307</v>
      </c>
      <c r="M84" s="10" t="s">
        <v>56</v>
      </c>
      <c r="N84" s="13">
        <v>120</v>
      </c>
      <c r="O84" s="23"/>
      <c r="P84" s="9"/>
      <c r="Q84" s="24"/>
      <c r="R84" s="29">
        <f t="shared" si="6"/>
        <v>120</v>
      </c>
      <c r="S84" s="32" t="str">
        <f>IF(R84&gt;=240,"مستحق","غير مستحق")</f>
        <v>غير مستحق</v>
      </c>
    </row>
    <row r="85" spans="1:19" ht="28.5" customHeight="1" x14ac:dyDescent="0.7">
      <c r="A85" s="5">
        <v>80</v>
      </c>
      <c r="B85" s="30" t="s">
        <v>107</v>
      </c>
      <c r="C85" s="76">
        <v>1002106850</v>
      </c>
      <c r="D85" s="76">
        <v>506969776</v>
      </c>
      <c r="E85" s="77" t="s">
        <v>19</v>
      </c>
      <c r="F85" s="25">
        <v>1983</v>
      </c>
      <c r="G85" s="26" t="s">
        <v>180</v>
      </c>
      <c r="H85" s="27">
        <v>120</v>
      </c>
      <c r="I85" s="15">
        <v>2068</v>
      </c>
      <c r="J85" s="8" t="s">
        <v>61</v>
      </c>
      <c r="K85" s="16">
        <v>120</v>
      </c>
      <c r="L85" s="12">
        <v>58</v>
      </c>
      <c r="M85" s="10" t="s">
        <v>245</v>
      </c>
      <c r="N85" s="13">
        <v>120</v>
      </c>
      <c r="O85" s="23"/>
      <c r="P85" s="9"/>
      <c r="Q85" s="24"/>
      <c r="R85" s="29">
        <f t="shared" si="6"/>
        <v>360</v>
      </c>
      <c r="S85" s="32" t="str">
        <f>IF(R85&gt;=480,"مستحق","غير مستحق")</f>
        <v>غير مستحق</v>
      </c>
    </row>
    <row r="86" spans="1:19" ht="28.5" customHeight="1" x14ac:dyDescent="0.7">
      <c r="A86" s="5">
        <v>81</v>
      </c>
      <c r="B86" s="30" t="s">
        <v>108</v>
      </c>
      <c r="C86" s="76">
        <v>1049586033</v>
      </c>
      <c r="D86" s="76">
        <v>503134111</v>
      </c>
      <c r="E86" s="77" t="s">
        <v>61</v>
      </c>
      <c r="F86" s="43"/>
      <c r="G86" s="44"/>
      <c r="H86" s="45"/>
      <c r="I86" s="43"/>
      <c r="J86" s="44"/>
      <c r="K86" s="45"/>
      <c r="L86" s="12">
        <v>2069</v>
      </c>
      <c r="M86" s="10" t="s">
        <v>61</v>
      </c>
      <c r="N86" s="13">
        <v>120</v>
      </c>
      <c r="O86" s="23"/>
      <c r="P86" s="9"/>
      <c r="Q86" s="24"/>
      <c r="R86" s="29">
        <f t="shared" si="6"/>
        <v>120</v>
      </c>
      <c r="S86" s="32" t="str">
        <f>IF(R86&gt;=240,"مستحق","غير مستحق")</f>
        <v>غير مستحق</v>
      </c>
    </row>
    <row r="87" spans="1:19" ht="28.5" customHeight="1" x14ac:dyDescent="0.7">
      <c r="A87" s="5">
        <v>82</v>
      </c>
      <c r="B87" s="30" t="s">
        <v>62</v>
      </c>
      <c r="C87" s="76">
        <v>1073030882</v>
      </c>
      <c r="D87" s="76">
        <v>590993777</v>
      </c>
      <c r="E87" s="77" t="s">
        <v>61</v>
      </c>
      <c r="F87" s="43"/>
      <c r="G87" s="44"/>
      <c r="H87" s="45"/>
      <c r="I87" s="43"/>
      <c r="J87" s="44"/>
      <c r="K87" s="45"/>
      <c r="L87" s="12">
        <v>2070</v>
      </c>
      <c r="M87" s="10" t="s">
        <v>61</v>
      </c>
      <c r="N87" s="13">
        <v>120</v>
      </c>
      <c r="O87" s="23"/>
      <c r="P87" s="9"/>
      <c r="Q87" s="24"/>
      <c r="R87" s="29">
        <f t="shared" si="6"/>
        <v>120</v>
      </c>
      <c r="S87" s="32" t="str">
        <f>IF(R87&gt;=240,"مستحق","غير مستحق")</f>
        <v>غير مستحق</v>
      </c>
    </row>
    <row r="88" spans="1:19" ht="28.5" customHeight="1" x14ac:dyDescent="0.7">
      <c r="A88" s="5">
        <v>83</v>
      </c>
      <c r="B88" s="30" t="s">
        <v>63</v>
      </c>
      <c r="C88" s="76">
        <v>1083383099</v>
      </c>
      <c r="D88" s="76">
        <v>564797131</v>
      </c>
      <c r="E88" s="77" t="s">
        <v>61</v>
      </c>
      <c r="F88" s="43"/>
      <c r="G88" s="44"/>
      <c r="H88" s="45"/>
      <c r="I88" s="43"/>
      <c r="J88" s="44"/>
      <c r="K88" s="45"/>
      <c r="L88" s="12">
        <v>2071</v>
      </c>
      <c r="M88" s="10" t="s">
        <v>61</v>
      </c>
      <c r="N88" s="13">
        <v>120</v>
      </c>
      <c r="O88" s="23"/>
      <c r="P88" s="9"/>
      <c r="Q88" s="24"/>
      <c r="R88" s="29">
        <f t="shared" si="6"/>
        <v>120</v>
      </c>
      <c r="S88" s="32" t="str">
        <f>IF(R88&gt;=240,"مستحق","غير مستحق")</f>
        <v>غير مستحق</v>
      </c>
    </row>
    <row r="89" spans="1:19" ht="28.5" customHeight="1" x14ac:dyDescent="0.7">
      <c r="A89" s="5">
        <v>84</v>
      </c>
      <c r="B89" s="30" t="s">
        <v>132</v>
      </c>
      <c r="C89" s="76">
        <v>1114312547</v>
      </c>
      <c r="D89" s="76">
        <v>543351910</v>
      </c>
      <c r="E89" s="77" t="s">
        <v>47</v>
      </c>
      <c r="F89" s="43"/>
      <c r="G89" s="44"/>
      <c r="H89" s="45"/>
      <c r="I89" s="43"/>
      <c r="J89" s="44"/>
      <c r="K89" s="45"/>
      <c r="L89" s="12">
        <v>248</v>
      </c>
      <c r="M89" s="10" t="s">
        <v>47</v>
      </c>
      <c r="N89" s="13">
        <v>120</v>
      </c>
      <c r="O89" s="23"/>
      <c r="P89" s="9"/>
      <c r="Q89" s="24"/>
      <c r="R89" s="29">
        <f t="shared" si="6"/>
        <v>120</v>
      </c>
      <c r="S89" s="32" t="str">
        <f>IF(R89&gt;=240,"مستحق","غير مستحق")</f>
        <v>غير مستحق</v>
      </c>
    </row>
    <row r="90" spans="1:19" ht="28.5" customHeight="1" x14ac:dyDescent="0.7">
      <c r="A90" s="5">
        <v>85</v>
      </c>
      <c r="B90" s="30" t="s">
        <v>110</v>
      </c>
      <c r="C90" s="76">
        <v>1045356738</v>
      </c>
      <c r="D90" s="76">
        <v>598564844</v>
      </c>
      <c r="E90" s="77" t="s">
        <v>183</v>
      </c>
      <c r="F90" s="25">
        <v>1912</v>
      </c>
      <c r="G90" s="26" t="s">
        <v>183</v>
      </c>
      <c r="H90" s="27">
        <v>120</v>
      </c>
      <c r="I90" s="15"/>
      <c r="J90" s="8"/>
      <c r="K90" s="16"/>
      <c r="L90" s="12"/>
      <c r="M90" s="10"/>
      <c r="N90" s="13"/>
      <c r="O90" s="23"/>
      <c r="P90" s="9"/>
      <c r="Q90" s="24"/>
      <c r="R90" s="29">
        <f t="shared" si="6"/>
        <v>120</v>
      </c>
      <c r="S90" s="32" t="str">
        <f>IF(R90&gt;=480,"مستحق","غير مستحق")</f>
        <v>غير مستحق</v>
      </c>
    </row>
    <row r="91" spans="1:19" ht="28.5" customHeight="1" x14ac:dyDescent="0.7">
      <c r="A91" s="5">
        <v>86</v>
      </c>
      <c r="B91" s="6" t="s">
        <v>140</v>
      </c>
      <c r="C91" s="76">
        <v>1008726810</v>
      </c>
      <c r="D91" s="76">
        <v>505866019</v>
      </c>
      <c r="E91" s="77" t="s">
        <v>289</v>
      </c>
      <c r="F91" s="25"/>
      <c r="G91" s="26"/>
      <c r="H91" s="27"/>
      <c r="I91" s="15"/>
      <c r="J91" s="8"/>
      <c r="K91" s="16"/>
      <c r="L91" s="12"/>
      <c r="M91" s="10"/>
      <c r="N91" s="13"/>
      <c r="O91" s="23"/>
      <c r="P91" s="9"/>
      <c r="Q91" s="24"/>
      <c r="R91" s="29">
        <f t="shared" si="6"/>
        <v>0</v>
      </c>
      <c r="S91" s="32" t="str">
        <f>IF(R91&gt;=480,"مستحق","غير مستحق")</f>
        <v>غير مستحق</v>
      </c>
    </row>
    <row r="92" spans="1:19" ht="28.5" customHeight="1" x14ac:dyDescent="0.7">
      <c r="A92" s="5">
        <v>87</v>
      </c>
      <c r="B92" s="6" t="s">
        <v>134</v>
      </c>
      <c r="C92" s="76">
        <v>1002897617</v>
      </c>
      <c r="D92" s="76">
        <v>565689777</v>
      </c>
      <c r="E92" s="77" t="s">
        <v>183</v>
      </c>
      <c r="F92" s="25">
        <v>1911</v>
      </c>
      <c r="G92" s="26" t="s">
        <v>183</v>
      </c>
      <c r="H92" s="27">
        <v>120</v>
      </c>
      <c r="I92" s="15"/>
      <c r="J92" s="8"/>
      <c r="K92" s="16"/>
      <c r="L92" s="12"/>
      <c r="M92" s="10"/>
      <c r="N92" s="13"/>
      <c r="O92" s="23"/>
      <c r="P92" s="9"/>
      <c r="Q92" s="24"/>
      <c r="R92" s="29">
        <f t="shared" si="6"/>
        <v>120</v>
      </c>
      <c r="S92" s="32" t="str">
        <f>IF(R92&gt;=360,"مستحق","غير مستحق")</f>
        <v>غير مستحق</v>
      </c>
    </row>
    <row r="93" spans="1:19" ht="28.5" customHeight="1" x14ac:dyDescent="0.7">
      <c r="A93" s="5">
        <v>88</v>
      </c>
      <c r="B93" s="6" t="s">
        <v>113</v>
      </c>
      <c r="C93" s="76">
        <v>1005539984</v>
      </c>
      <c r="D93" s="76">
        <v>503841435</v>
      </c>
      <c r="E93" s="77" t="s">
        <v>184</v>
      </c>
      <c r="F93" s="25">
        <v>1851</v>
      </c>
      <c r="G93" s="26" t="s">
        <v>231</v>
      </c>
      <c r="H93" s="27">
        <v>120</v>
      </c>
      <c r="I93" s="15"/>
      <c r="J93" s="8"/>
      <c r="K93" s="16"/>
      <c r="L93" s="12"/>
      <c r="M93" s="10"/>
      <c r="N93" s="13"/>
      <c r="O93" s="23"/>
      <c r="P93" s="9"/>
      <c r="Q93" s="24"/>
      <c r="R93" s="29">
        <f t="shared" si="6"/>
        <v>120</v>
      </c>
      <c r="S93" s="32" t="str">
        <f>IF(R93&gt;=480,"مستحق","غير مستحق")</f>
        <v>غير مستحق</v>
      </c>
    </row>
    <row r="94" spans="1:19" ht="28.5" customHeight="1" x14ac:dyDescent="0.7">
      <c r="A94" s="5">
        <v>89</v>
      </c>
      <c r="B94" s="6" t="s">
        <v>127</v>
      </c>
      <c r="C94" s="76">
        <v>1015135310</v>
      </c>
      <c r="D94" s="76">
        <v>505825205</v>
      </c>
      <c r="E94" s="77" t="s">
        <v>185</v>
      </c>
      <c r="F94" s="25">
        <v>210</v>
      </c>
      <c r="G94" s="26" t="s">
        <v>263</v>
      </c>
      <c r="H94" s="27">
        <v>120</v>
      </c>
      <c r="I94" s="15"/>
      <c r="J94" s="8"/>
      <c r="K94" s="16"/>
      <c r="L94" s="12"/>
      <c r="M94" s="10"/>
      <c r="N94" s="13"/>
      <c r="O94" s="23"/>
      <c r="P94" s="9"/>
      <c r="Q94" s="24"/>
      <c r="R94" s="29">
        <f t="shared" si="6"/>
        <v>120</v>
      </c>
      <c r="S94" s="32" t="str">
        <f>IF(R94&gt;=480,"مستحق","غير مستحق")</f>
        <v>غير مستحق</v>
      </c>
    </row>
    <row r="95" spans="1:19" ht="28.5" customHeight="1" x14ac:dyDescent="0.7">
      <c r="A95" s="5">
        <v>90</v>
      </c>
      <c r="B95" s="6" t="s">
        <v>126</v>
      </c>
      <c r="C95" s="76">
        <v>1014138265</v>
      </c>
      <c r="D95" s="76">
        <v>504982680</v>
      </c>
      <c r="E95" s="77" t="s">
        <v>186</v>
      </c>
      <c r="F95" s="25"/>
      <c r="G95" s="26"/>
      <c r="H95" s="27"/>
      <c r="I95" s="15"/>
      <c r="J95" s="8"/>
      <c r="K95" s="16"/>
      <c r="L95" s="12"/>
      <c r="M95" s="10"/>
      <c r="N95" s="13"/>
      <c r="O95" s="23"/>
      <c r="P95" s="9"/>
      <c r="Q95" s="24"/>
      <c r="R95" s="29">
        <f t="shared" si="6"/>
        <v>0</v>
      </c>
      <c r="S95" s="32" t="str">
        <f>IF(R95&gt;=480,"مستحق","غير مستحق")</f>
        <v>غير مستحق</v>
      </c>
    </row>
    <row r="96" spans="1:19" ht="28.5" customHeight="1" x14ac:dyDescent="0.7">
      <c r="A96" s="5">
        <v>91</v>
      </c>
      <c r="B96" s="6" t="s">
        <v>124</v>
      </c>
      <c r="C96" s="76">
        <v>1027436789</v>
      </c>
      <c r="D96" s="76">
        <v>563409036</v>
      </c>
      <c r="E96" s="77" t="s">
        <v>18</v>
      </c>
      <c r="F96" s="25"/>
      <c r="G96" s="26"/>
      <c r="H96" s="27"/>
      <c r="I96" s="15"/>
      <c r="J96" s="8"/>
      <c r="K96" s="16"/>
      <c r="L96" s="12"/>
      <c r="M96" s="10"/>
      <c r="N96" s="13"/>
      <c r="O96" s="23"/>
      <c r="P96" s="9"/>
      <c r="Q96" s="24"/>
      <c r="R96" s="29">
        <f t="shared" si="6"/>
        <v>0</v>
      </c>
      <c r="S96" s="32" t="str">
        <f>IF(R96&gt;=480,"مستحق","غير مستحق")</f>
        <v>غير مستحق</v>
      </c>
    </row>
    <row r="97" spans="1:19" ht="28.5" customHeight="1" x14ac:dyDescent="0.7">
      <c r="A97" s="5">
        <v>92</v>
      </c>
      <c r="B97" s="6" t="s">
        <v>128</v>
      </c>
      <c r="C97" s="76">
        <v>1002099792</v>
      </c>
      <c r="D97" s="76">
        <v>555960947</v>
      </c>
      <c r="E97" s="77" t="s">
        <v>187</v>
      </c>
      <c r="F97" s="25"/>
      <c r="G97" s="26"/>
      <c r="H97" s="27"/>
      <c r="I97" s="15"/>
      <c r="J97" s="8"/>
      <c r="K97" s="16"/>
      <c r="L97" s="12"/>
      <c r="M97" s="10"/>
      <c r="N97" s="13"/>
      <c r="O97" s="23"/>
      <c r="P97" s="9"/>
      <c r="Q97" s="24"/>
      <c r="R97" s="29">
        <f t="shared" si="6"/>
        <v>0</v>
      </c>
      <c r="S97" s="32" t="str">
        <f>IF(R97&gt;=480,"مستحق","غير مستحق")</f>
        <v>غير مستحق</v>
      </c>
    </row>
    <row r="98" spans="1:19" ht="28.5" customHeight="1" x14ac:dyDescent="0.7">
      <c r="A98" s="5">
        <v>93</v>
      </c>
      <c r="B98" s="6" t="s">
        <v>125</v>
      </c>
      <c r="C98" s="76">
        <v>1018195808</v>
      </c>
      <c r="D98" s="76">
        <v>505929780</v>
      </c>
      <c r="E98" s="77" t="s">
        <v>201</v>
      </c>
      <c r="F98" s="25">
        <v>1947</v>
      </c>
      <c r="G98" s="26" t="s">
        <v>201</v>
      </c>
      <c r="H98" s="27">
        <v>120</v>
      </c>
      <c r="I98" s="15"/>
      <c r="J98" s="8"/>
      <c r="K98" s="16"/>
      <c r="L98" s="12"/>
      <c r="M98" s="10"/>
      <c r="N98" s="13"/>
      <c r="O98" s="23"/>
      <c r="P98" s="9"/>
      <c r="Q98" s="24"/>
      <c r="R98" s="29">
        <f t="shared" si="6"/>
        <v>120</v>
      </c>
      <c r="S98" s="32" t="str">
        <f>IF(R98&gt;=360,"مستحق","غير مستحق")</f>
        <v>غير مستحق</v>
      </c>
    </row>
    <row r="99" spans="1:19" ht="28.5" customHeight="1" x14ac:dyDescent="0.7">
      <c r="A99" s="5">
        <v>94</v>
      </c>
      <c r="B99" s="6" t="s">
        <v>133</v>
      </c>
      <c r="C99" s="76"/>
      <c r="D99" s="76">
        <v>503916421</v>
      </c>
      <c r="E99" s="77" t="s">
        <v>188</v>
      </c>
      <c r="F99" s="25">
        <v>1899</v>
      </c>
      <c r="G99" s="26" t="s">
        <v>188</v>
      </c>
      <c r="H99" s="27">
        <v>120</v>
      </c>
      <c r="I99" s="15">
        <v>1992</v>
      </c>
      <c r="J99" s="8" t="s">
        <v>205</v>
      </c>
      <c r="K99" s="16">
        <v>120</v>
      </c>
      <c r="L99" s="12"/>
      <c r="M99" s="10"/>
      <c r="N99" s="13"/>
      <c r="O99" s="23"/>
      <c r="P99" s="9"/>
      <c r="Q99" s="24"/>
      <c r="R99" s="29">
        <f t="shared" ref="R99:R130" si="8">H99+K99+N99+Q99</f>
        <v>240</v>
      </c>
      <c r="S99" s="32" t="str">
        <f>IF(R99&gt;=360,"مستحق","غير مستحق")</f>
        <v>غير مستحق</v>
      </c>
    </row>
    <row r="100" spans="1:19" ht="28.5" customHeight="1" x14ac:dyDescent="0.7">
      <c r="A100" s="5">
        <v>96</v>
      </c>
      <c r="B100" s="6" t="s">
        <v>122</v>
      </c>
      <c r="C100" s="76">
        <v>1093075479</v>
      </c>
      <c r="D100" s="76">
        <v>500730447</v>
      </c>
      <c r="E100" s="77" t="s">
        <v>191</v>
      </c>
      <c r="F100" s="25"/>
      <c r="G100" s="26"/>
      <c r="H100" s="27"/>
      <c r="I100" s="15"/>
      <c r="J100" s="8"/>
      <c r="K100" s="16"/>
      <c r="L100" s="12"/>
      <c r="M100" s="10"/>
      <c r="N100" s="13"/>
      <c r="O100" s="23"/>
      <c r="P100" s="9"/>
      <c r="Q100" s="24"/>
      <c r="R100" s="29">
        <f t="shared" si="8"/>
        <v>0</v>
      </c>
      <c r="S100" s="32" t="str">
        <f t="shared" ref="S100:S106" si="9">IF(R100&gt;=480,"مستحق","غير مستحق")</f>
        <v>غير مستحق</v>
      </c>
    </row>
    <row r="101" spans="1:19" ht="28.5" customHeight="1" x14ac:dyDescent="0.7">
      <c r="A101" s="5">
        <v>97</v>
      </c>
      <c r="B101" s="6" t="s">
        <v>123</v>
      </c>
      <c r="C101" s="76">
        <v>1056303413</v>
      </c>
      <c r="D101" s="76">
        <v>506936362</v>
      </c>
      <c r="E101" s="77" t="s">
        <v>190</v>
      </c>
      <c r="F101" s="25"/>
      <c r="G101" s="26"/>
      <c r="H101" s="46"/>
      <c r="I101" s="15"/>
      <c r="J101" s="8"/>
      <c r="K101" s="16"/>
      <c r="L101" s="12"/>
      <c r="M101" s="10"/>
      <c r="N101" s="13"/>
      <c r="O101" s="23"/>
      <c r="P101" s="9"/>
      <c r="Q101" s="24"/>
      <c r="R101" s="29">
        <f t="shared" si="8"/>
        <v>0</v>
      </c>
      <c r="S101" s="32" t="str">
        <f t="shared" si="9"/>
        <v>غير مستحق</v>
      </c>
    </row>
    <row r="102" spans="1:19" ht="28.5" customHeight="1" x14ac:dyDescent="0.7">
      <c r="A102" s="5">
        <v>98</v>
      </c>
      <c r="B102" s="6" t="s">
        <v>10</v>
      </c>
      <c r="C102" s="78"/>
      <c r="D102" s="76">
        <v>504921625</v>
      </c>
      <c r="E102" s="77" t="s">
        <v>191</v>
      </c>
      <c r="F102" s="25">
        <v>1939</v>
      </c>
      <c r="G102" s="26" t="s">
        <v>201</v>
      </c>
      <c r="H102" s="46">
        <v>130</v>
      </c>
      <c r="I102" s="15"/>
      <c r="J102" s="8"/>
      <c r="K102" s="16"/>
      <c r="L102" s="12"/>
      <c r="M102" s="10"/>
      <c r="N102" s="13"/>
      <c r="O102" s="23"/>
      <c r="P102" s="9"/>
      <c r="Q102" s="24"/>
      <c r="R102" s="29">
        <f t="shared" si="8"/>
        <v>130</v>
      </c>
      <c r="S102" s="32" t="str">
        <f t="shared" si="9"/>
        <v>غير مستحق</v>
      </c>
    </row>
    <row r="103" spans="1:19" ht="28.5" customHeight="1" x14ac:dyDescent="0.7">
      <c r="A103" s="5">
        <v>99</v>
      </c>
      <c r="B103" s="6" t="s">
        <v>11</v>
      </c>
      <c r="C103" s="76"/>
      <c r="D103" s="76">
        <v>505927923</v>
      </c>
      <c r="E103" s="77" t="s">
        <v>191</v>
      </c>
      <c r="F103" s="25">
        <v>1937</v>
      </c>
      <c r="G103" s="26" t="s">
        <v>199</v>
      </c>
      <c r="H103" s="46">
        <v>125</v>
      </c>
      <c r="I103" s="15"/>
      <c r="J103" s="8"/>
      <c r="K103" s="16"/>
      <c r="L103" s="12"/>
      <c r="M103" s="10"/>
      <c r="N103" s="13"/>
      <c r="O103" s="23"/>
      <c r="P103" s="9"/>
      <c r="Q103" s="24"/>
      <c r="R103" s="29">
        <f t="shared" si="8"/>
        <v>125</v>
      </c>
      <c r="S103" s="32" t="str">
        <f t="shared" si="9"/>
        <v>غير مستحق</v>
      </c>
    </row>
    <row r="104" spans="1:19" ht="28.5" customHeight="1" x14ac:dyDescent="0.7">
      <c r="A104" s="5">
        <v>100</v>
      </c>
      <c r="B104" s="6" t="s">
        <v>117</v>
      </c>
      <c r="C104" s="76">
        <v>1045356749</v>
      </c>
      <c r="D104" s="76">
        <v>553806388</v>
      </c>
      <c r="E104" s="77" t="s">
        <v>16</v>
      </c>
      <c r="F104" s="25"/>
      <c r="G104" s="26"/>
      <c r="H104" s="27"/>
      <c r="I104" s="15"/>
      <c r="J104" s="8"/>
      <c r="K104" s="16"/>
      <c r="L104" s="12"/>
      <c r="M104" s="10"/>
      <c r="N104" s="13"/>
      <c r="O104" s="23"/>
      <c r="P104" s="9"/>
      <c r="Q104" s="24"/>
      <c r="R104" s="29">
        <f t="shared" si="8"/>
        <v>0</v>
      </c>
      <c r="S104" s="32" t="str">
        <f t="shared" si="9"/>
        <v>غير مستحق</v>
      </c>
    </row>
    <row r="105" spans="1:19" ht="29.25" x14ac:dyDescent="0.7">
      <c r="A105" s="5">
        <v>101</v>
      </c>
      <c r="B105" s="6" t="s">
        <v>118</v>
      </c>
      <c r="C105" s="76"/>
      <c r="D105" s="76">
        <v>544326117</v>
      </c>
      <c r="E105" s="77" t="s">
        <v>16</v>
      </c>
      <c r="F105" s="40"/>
      <c r="G105" s="41"/>
      <c r="H105" s="42"/>
      <c r="I105" s="15"/>
      <c r="J105" s="8"/>
      <c r="K105" s="16"/>
      <c r="L105" s="12"/>
      <c r="M105" s="10"/>
      <c r="N105" s="13"/>
      <c r="O105" s="23"/>
      <c r="P105" s="9"/>
      <c r="Q105" s="24"/>
      <c r="R105" s="29">
        <f t="shared" si="8"/>
        <v>0</v>
      </c>
      <c r="S105" s="32" t="str">
        <f t="shared" si="9"/>
        <v>غير مستحق</v>
      </c>
    </row>
    <row r="106" spans="1:19" ht="29.25" x14ac:dyDescent="0.7">
      <c r="A106" s="5">
        <v>103</v>
      </c>
      <c r="B106" s="6" t="s">
        <v>111</v>
      </c>
      <c r="C106" s="76">
        <v>1003711585</v>
      </c>
      <c r="D106" s="76">
        <v>504922376</v>
      </c>
      <c r="E106" s="77" t="s">
        <v>193</v>
      </c>
      <c r="F106" s="40"/>
      <c r="G106" s="26"/>
      <c r="H106" s="42"/>
      <c r="I106" s="15"/>
      <c r="J106" s="8"/>
      <c r="K106" s="16"/>
      <c r="L106" s="12"/>
      <c r="M106" s="10"/>
      <c r="N106" s="13"/>
      <c r="O106" s="23"/>
      <c r="P106" s="9"/>
      <c r="Q106" s="24"/>
      <c r="R106" s="29">
        <f t="shared" si="8"/>
        <v>0</v>
      </c>
      <c r="S106" s="32" t="str">
        <f t="shared" si="9"/>
        <v>غير مستحق</v>
      </c>
    </row>
    <row r="107" spans="1:19" ht="29.25" x14ac:dyDescent="0.7">
      <c r="A107" s="5">
        <v>105</v>
      </c>
      <c r="B107" s="6" t="s">
        <v>131</v>
      </c>
      <c r="C107" s="76">
        <v>1005027725</v>
      </c>
      <c r="D107" s="76">
        <v>505930927</v>
      </c>
      <c r="E107" s="77" t="s">
        <v>195</v>
      </c>
      <c r="F107" s="43"/>
      <c r="G107" s="44"/>
      <c r="H107" s="45"/>
      <c r="I107" s="15">
        <v>1993</v>
      </c>
      <c r="J107" s="8" t="s">
        <v>195</v>
      </c>
      <c r="K107" s="16">
        <v>150</v>
      </c>
      <c r="L107" s="12"/>
      <c r="M107" s="10"/>
      <c r="N107" s="13"/>
      <c r="O107" s="23"/>
      <c r="P107" s="9"/>
      <c r="Q107" s="24"/>
      <c r="R107" s="29">
        <f t="shared" si="8"/>
        <v>150</v>
      </c>
      <c r="S107" s="32" t="str">
        <f>IF(R107&gt;=360,"مستحق","غير مستحق")</f>
        <v>غير مستحق</v>
      </c>
    </row>
    <row r="108" spans="1:19" s="33" customFormat="1" ht="30" thickBot="1" x14ac:dyDescent="0.75">
      <c r="A108" s="1"/>
      <c r="B108" s="35"/>
      <c r="C108" s="36"/>
      <c r="D108" s="36"/>
      <c r="E108" s="3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  <c r="S108" s="32"/>
    </row>
    <row r="109" spans="1:19" s="33" customFormat="1" ht="36" thickBot="1" x14ac:dyDescent="0.65">
      <c r="B109" s="52" t="s">
        <v>296</v>
      </c>
      <c r="C109" s="53">
        <f>B110</f>
        <v>105</v>
      </c>
      <c r="D109" s="34"/>
      <c r="E109" s="34"/>
      <c r="I109" s="48">
        <f>J110</f>
        <v>74</v>
      </c>
      <c r="J109" s="49" t="s">
        <v>247</v>
      </c>
      <c r="L109" s="51">
        <f>M110</f>
        <v>31</v>
      </c>
      <c r="M109" s="49" t="s">
        <v>248</v>
      </c>
    </row>
    <row r="110" spans="1:19" ht="44.25" x14ac:dyDescent="0.6">
      <c r="A110" s="33"/>
      <c r="B110" s="54">
        <f>M110+J110</f>
        <v>105</v>
      </c>
      <c r="C110" s="55"/>
      <c r="D110" s="56"/>
      <c r="E110" s="57"/>
      <c r="F110" s="58"/>
      <c r="G110" s="58"/>
      <c r="H110" s="58"/>
      <c r="I110" s="58"/>
      <c r="J110" s="47">
        <f>COUNTIF(S3:S107,"مستحق")</f>
        <v>74</v>
      </c>
      <c r="K110" s="58"/>
      <c r="L110" s="58"/>
      <c r="M110" s="50">
        <f>COUNTIF(S3:S107,"غير مستحق")</f>
        <v>31</v>
      </c>
      <c r="N110" s="58"/>
      <c r="O110" s="58"/>
      <c r="P110" s="33"/>
      <c r="Q110" s="33"/>
      <c r="R110" s="33"/>
      <c r="S110" s="33"/>
    </row>
  </sheetData>
  <sortState ref="A3:S107">
    <sortCondition ref="O72"/>
  </sortState>
  <mergeCells count="5">
    <mergeCell ref="O1:Q1"/>
    <mergeCell ref="A1:E1"/>
    <mergeCell ref="F1:H1"/>
    <mergeCell ref="I1:K1"/>
    <mergeCell ref="L1:N1"/>
  </mergeCells>
  <pageMargins left="0.23622047244094491" right="0.23622047244094491" top="0.74803149606299213" bottom="0.74803149606299213" header="0.31496062992125984" footer="0.31496062992125984"/>
  <pageSetup paperSize="8" scale="23" orientation="portrait" r:id="rId1"/>
  <rowBreaks count="3" manualBreakCount="3">
    <brk id="35" max="16383" man="1"/>
    <brk id="69" max="16383" man="1"/>
    <brk id="10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/>
  </sheetViews>
  <sheetFormatPr defaultRowHeight="14.25" x14ac:dyDescent="0.2"/>
  <cols>
    <col min="1" max="1" width="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اعضاء الجمعية العمومية 2021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alhazza</dc:creator>
  <cp:lastModifiedBy>جمعية الجفر </cp:lastModifiedBy>
  <cp:lastPrinted>2022-12-07T04:20:18Z</cp:lastPrinted>
  <dcterms:created xsi:type="dcterms:W3CDTF">2019-03-06T04:13:28Z</dcterms:created>
  <dcterms:modified xsi:type="dcterms:W3CDTF">2022-12-12T11:26:28Z</dcterms:modified>
</cp:coreProperties>
</file>